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60" windowWidth="26420" windowHeight="17620" activeTab="0"/>
  </bookViews>
  <sheets>
    <sheet name="Sheet1" sheetId="1" r:id="rId1"/>
    <sheet name="Sheet2" sheetId="2" r:id="rId2"/>
    <sheet name="Sheet3" sheetId="3" r:id="rId3"/>
  </sheets>
  <definedNames>
    <definedName name="_xlnm.Print_Area" localSheetId="0">'Sheet1'!$D$1:$D$183</definedName>
    <definedName name="_xlnm.Print_Area" localSheetId="1">'Sheet2'!$A$1:$J$48</definedName>
  </definedNames>
  <calcPr fullCalcOnLoad="1"/>
</workbook>
</file>

<file path=xl/sharedStrings.xml><?xml version="1.0" encoding="utf-8"?>
<sst xmlns="http://schemas.openxmlformats.org/spreadsheetml/2006/main" count="94" uniqueCount="83">
  <si>
    <t>REPORT OF CALIBRATION</t>
  </si>
  <si>
    <t>of One Standard of Spectral Irradiance (250 - 2400 nm)</t>
  </si>
  <si>
    <t>The lamp was pre-treated and calibrated using custom designed equipment in Oriel's calibration facility and  modeled on the equipment and procedures described in the NBS Special Publication 250-20.</t>
  </si>
  <si>
    <t>Date:</t>
  </si>
  <si>
    <t>OPERATION OF THE IRRADIANCE STANDARD</t>
  </si>
  <si>
    <t>Safety Considerations</t>
  </si>
  <si>
    <t>There are three hazards associated with operation of this lamp.</t>
  </si>
  <si>
    <t>1. Ultraviolet Radiation</t>
  </si>
  <si>
    <t>2. Heat</t>
  </si>
  <si>
    <t>3. Electrical</t>
  </si>
  <si>
    <t>These lamps emit low levels of ultraviolet radiation, UVA, UVB and UVC. Since these are potentially hazardous to the eyes and the skin, we recommend that you wear UV goggles and  limit exposure of the skin. You will find a discussion on  ultraviolet safety on page 1-191 of Oriel Volume II catalog. This page also shows the current recommended Threshold Limit Values for occupational exposure to ultraviolet. You should use the irradiance data and the radiation square law to estimate whether UV will be a problem. Obviously it depends how close you work to the lamp, how long you operate the lamp etc. UV goggles and glasses are available from Oriel. To limit skin exposure in an open laboratory environment we recommend you fabricate shields to enclose the lamp. These should be large enough (at least 0.5 m from the lamp) to ensure the lamp is effectively in the open air. Small enclosures will change the thermal and optical operating conditions of the lamp and hence the calibration.</t>
  </si>
  <si>
    <t>The surface of the lamp is hot enough to burn skin or ignite combustible materials. Additionally, dark combustible materials close to the lamp may ignite.</t>
  </si>
  <si>
    <t>3. Electrical hazard</t>
  </si>
  <si>
    <t>Mounting the lamp</t>
  </si>
  <si>
    <t>Power source</t>
  </si>
  <si>
    <t>Studies at NIST of the 1kW type of tungsten halogen show different drift rates with time for lamps tested. While the drift (in % per 100 operating hours) was worst at 250 nm, the values (at 250 nm) for the lamps tested varied from 0.5 %  to 4.8 %. We reproduce the NIST data for your information.</t>
  </si>
  <si>
    <t>Please note that these drift rates are for constant operation of the lamp. We expect worse data when the lamp is run for short periods as the filament is subjected to thermal shock each time the lamp is started. Oriel DC power supplies for these lamps have a "soft start" and “soft shutdown” features to mitigate this problem.  Gradual increase to the operating current over a period of about a minute should allow you to approach the drift rates above when you operate the standard lamp for shortened periods.</t>
  </si>
  <si>
    <t>NIST Results</t>
  </si>
  <si>
    <t xml:space="preserve">Oriel Transfer </t>
  </si>
  <si>
    <t>Fig. 1 Reference points for the 50 cm (500 mm) calibration distance</t>
  </si>
  <si>
    <t>CALIBRATION RESULTS</t>
  </si>
  <si>
    <t>Spectral Range: 250-2400nm</t>
  </si>
  <si>
    <t>Room Temperature: 25 C</t>
  </si>
  <si>
    <t>1. Material</t>
  </si>
  <si>
    <t>2. Calibration Procedures</t>
  </si>
  <si>
    <t>3. Calibration Reference</t>
  </si>
  <si>
    <t>4. Results</t>
  </si>
  <si>
    <t>250                          0.50       4.3       4.0        4.8</t>
  </si>
  <si>
    <t>350                          0.45       3.4       2.9        3.35</t>
  </si>
  <si>
    <t>Wavelength                                Lamp#</t>
  </si>
  <si>
    <t>450                          0.40      2.90      2.30      2.55</t>
  </si>
  <si>
    <t>555                          0.40      2.55      1.90      2.00</t>
  </si>
  <si>
    <t>654.6                       0.40      2.35      1.60      1.65</t>
  </si>
  <si>
    <t>800                          0.40      2.1        1.35      1.3</t>
  </si>
  <si>
    <t>1300                        0.35      1.7        0.8        0.65</t>
  </si>
  <si>
    <t>1600                        0.35      1.6        0.75      0.5</t>
  </si>
  <si>
    <t>Wavelength (nm):                                    250     350       654.6      900     1300     1600    2000     2400</t>
  </si>
  <si>
    <t>Uncertainty                                             2.0       1.5        1.5         1.5       1.5       2.0        2.0       2.0</t>
  </si>
  <si>
    <t xml:space="preserve">       (nm)                    1            2           3         4  </t>
  </si>
  <si>
    <t>The lamps require a source of well regulated constant current such as the Oriel 68831 Radiometric Power Supply. The current  source needs to be accurately calibrated  to reproduce the calibration current. Deviations from the calibration value result in changes in the irradiance produced with the highest discrepancies in the ultraviolet region of the spectrum.</t>
  </si>
  <si>
    <t>Lamp Current: 6.50 Amps</t>
  </si>
  <si>
    <t>Lamp Serial #</t>
  </si>
  <si>
    <t>Lamp Data File Name:</t>
  </si>
  <si>
    <t>Standard 1 Data File:</t>
  </si>
  <si>
    <t>Standard  2 Data File:</t>
  </si>
  <si>
    <t>are provided for best traceability to NIST. A fitting formula is provided, found using NIST suggested method, slightly modified for faster convergence when using commercial algorithms, is listed with the data. Irradiance values, calculated using this formula, are tabulated on the attached sheets in 10 nm increments and are included in an ASCII format in 1 nm increments on the PC format diskette included with this product.</t>
  </si>
  <si>
    <t>Where:</t>
  </si>
  <si>
    <t>Wavelength File:</t>
  </si>
  <si>
    <t>Wavelengths.dat</t>
  </si>
  <si>
    <t>A</t>
  </si>
  <si>
    <t>B</t>
  </si>
  <si>
    <t>C</t>
  </si>
  <si>
    <t>D</t>
  </si>
  <si>
    <t>E</t>
  </si>
  <si>
    <t>F</t>
  </si>
  <si>
    <t>G</t>
  </si>
  <si>
    <t>H</t>
  </si>
  <si>
    <t>Fitting Coefficients:</t>
  </si>
  <si>
    <t>Lamp Voltage Start</t>
  </si>
  <si>
    <t>nm</t>
  </si>
  <si>
    <t>(mW/m2nm)</t>
  </si>
  <si>
    <r>
      <t>(mW/m</t>
    </r>
    <r>
      <rPr>
        <b/>
        <vertAlign val="superscript"/>
        <sz val="8"/>
        <color indexed="9"/>
        <rFont val="Arial"/>
        <family val="2"/>
      </rPr>
      <t>2</t>
    </r>
    <r>
      <rPr>
        <b/>
        <sz val="8"/>
        <color indexed="9"/>
        <rFont val="Arial"/>
        <family val="2"/>
      </rPr>
      <t>nm)</t>
    </r>
  </si>
  <si>
    <t>1. Ultraviolet radiation</t>
  </si>
  <si>
    <r>
      <t xml:space="preserve">The irradiance standard is intended for vertical operation in the open air. The lamp should be held in an Oriel Model </t>
    </r>
    <r>
      <rPr>
        <sz val="8"/>
        <rFont val="Arial"/>
        <family val="2"/>
      </rPr>
      <t>63365</t>
    </r>
    <r>
      <rPr>
        <sz val="8"/>
        <rFont val="Times New Roman"/>
        <family val="1"/>
      </rPr>
      <t xml:space="preserve"> Lamp Mount or similar. All calibration and life data available refers to this form of operation. Different types of operation, for example horizontal operation or operation in an enclose will result in different irradiation and may shorten the useful life.</t>
    </r>
  </si>
  <si>
    <r>
      <t>Irradiance (mW/m</t>
    </r>
    <r>
      <rPr>
        <b/>
        <vertAlign val="superscript"/>
        <sz val="12"/>
        <rFont val="Times New Roman"/>
        <family val="1"/>
      </rPr>
      <t>2</t>
    </r>
    <r>
      <rPr>
        <b/>
        <sz val="12"/>
        <rFont val="Times New Roman"/>
        <family val="1"/>
      </rPr>
      <t xml:space="preserve"> nm) = λ  </t>
    </r>
    <r>
      <rPr>
        <b/>
        <vertAlign val="superscript"/>
        <sz val="12"/>
        <rFont val="Times New Roman"/>
        <family val="1"/>
      </rPr>
      <t xml:space="preserve">-5 </t>
    </r>
    <r>
      <rPr>
        <b/>
        <sz val="12"/>
        <rFont val="Times New Roman"/>
        <family val="1"/>
      </rPr>
      <t>* exp(A + B/λ) * (C + D/λ + E/λ</t>
    </r>
    <r>
      <rPr>
        <b/>
        <vertAlign val="superscript"/>
        <sz val="12"/>
        <rFont val="Times New Roman"/>
        <family val="1"/>
      </rPr>
      <t xml:space="preserve">2   </t>
    </r>
    <r>
      <rPr>
        <b/>
        <sz val="12"/>
        <rFont val="Times New Roman"/>
        <family val="1"/>
      </rPr>
      <t>+ F/λ</t>
    </r>
    <r>
      <rPr>
        <b/>
        <vertAlign val="superscript"/>
        <sz val="12"/>
        <rFont val="Times New Roman"/>
        <family val="1"/>
      </rPr>
      <t>3</t>
    </r>
    <r>
      <rPr>
        <b/>
        <sz val="12"/>
        <rFont val="Times New Roman"/>
        <family val="1"/>
      </rPr>
      <t xml:space="preserve"> + G/λ</t>
    </r>
    <r>
      <rPr>
        <b/>
        <vertAlign val="superscript"/>
        <sz val="12"/>
        <rFont val="Times New Roman"/>
        <family val="1"/>
      </rPr>
      <t>4</t>
    </r>
    <r>
      <rPr>
        <b/>
        <sz val="12"/>
        <rFont val="Times New Roman"/>
        <family val="1"/>
      </rPr>
      <t xml:space="preserve">  + H/λ</t>
    </r>
    <r>
      <rPr>
        <b/>
        <vertAlign val="superscript"/>
        <sz val="12"/>
        <rFont val="Times New Roman"/>
        <family val="1"/>
      </rPr>
      <t>5</t>
    </r>
    <r>
      <rPr>
        <b/>
        <sz val="12"/>
        <rFont val="Times New Roman"/>
        <family val="1"/>
      </rPr>
      <t>)</t>
    </r>
  </si>
  <si>
    <r>
      <t>Fitting equation for non-NIST wavelengths (divide values by 10 to obtain results in μW/cm</t>
    </r>
    <r>
      <rPr>
        <vertAlign val="superscript"/>
        <sz val="8"/>
        <rFont val="Times New Roman"/>
        <family val="1"/>
      </rPr>
      <t>2</t>
    </r>
    <r>
      <rPr>
        <sz val="8"/>
        <rFont val="Times New Roman"/>
        <family val="1"/>
      </rPr>
      <t xml:space="preserve"> nm):</t>
    </r>
  </si>
  <si>
    <t>Lamp life</t>
  </si>
  <si>
    <t>Calibration Date:</t>
  </si>
  <si>
    <t>Lamp Voltage:</t>
  </si>
  <si>
    <t xml:space="preserve">The lamp operates at 6.5 A and approximately 7 V. Under certain conditions these are considered hazardous current and voltage levels and we recommend that you post appropriate warning signs since "live terminals" can be exposed. </t>
  </si>
  <si>
    <t>NIST  Uncertainty                                  2.23    1.35       1.01       1.34     1.42    1.89      3.29      6.50</t>
  </si>
  <si>
    <t>F766  Uncertainty                                  2.00    2.00       2.00       2.00     2.00    2.00      2.00      2.00</t>
  </si>
  <si>
    <t>Total (SQRT of Quadrature sum)     3.6       2.8        2.7        2.8        2.9       3.4        4.3       7.1</t>
  </si>
  <si>
    <t>The principal set of results is provided at NIST specified wavelength data points.  Estimated Transfer Uncertainty (2δ) is as follows. The NIST Uncertainty of Reported Values for the F-525 standard lamp  with respect to SI units  are listed for information.</t>
  </si>
  <si>
    <t>It is recommended that the lamp be recalibrated after 50 hours of use.</t>
  </si>
  <si>
    <r>
      <t xml:space="preserve">Model No. </t>
    </r>
    <r>
      <rPr>
        <sz val="8"/>
        <rFont val="Arial"/>
        <family val="2"/>
      </rPr>
      <t>63358</t>
    </r>
    <r>
      <rPr>
        <sz val="8"/>
        <rFont val="Times New Roman"/>
        <family val="1"/>
      </rPr>
      <t xml:space="preserve"> Quartz Tungsten Halogen lamp</t>
    </r>
  </si>
  <si>
    <t>Newport Corp
Stratford, CT</t>
  </si>
  <si>
    <t>Q4300.DAT</t>
  </si>
  <si>
    <t>7~1803</t>
  </si>
  <si>
    <t>clonedstd.mat</t>
  </si>
  <si>
    <t>7~1535</t>
  </si>
  <si>
    <t>7~1536</t>
  </si>
  <si>
    <t>Calibrated by:Bob Fusaris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</si>
</sst>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
    <numFmt numFmtId="166" formatCode="00000"/>
  </numFmts>
  <fonts count="58">
    <font>
      <sz val="10"/>
      <name val="Arial"/>
      <family val="0"/>
    </font>
    <font>
      <sz val="12"/>
      <name val="Times New Roman"/>
      <family val="1"/>
    </font>
    <font>
      <b/>
      <sz val="12"/>
      <name val="Times New Roman"/>
      <family val="1"/>
    </font>
    <font>
      <sz val="12"/>
      <name val="Arial"/>
      <family val="2"/>
    </font>
    <font>
      <u val="single"/>
      <sz val="12"/>
      <name val="Times New Roman"/>
      <family val="1"/>
    </font>
    <font>
      <b/>
      <u val="single"/>
      <sz val="12"/>
      <name val="Times New Roman"/>
      <family val="1"/>
    </font>
    <font>
      <b/>
      <i/>
      <sz val="12"/>
      <name val="Times New Roman"/>
      <family val="1"/>
    </font>
    <font>
      <b/>
      <sz val="12"/>
      <color indexed="10"/>
      <name val="Arial"/>
      <family val="0"/>
    </font>
    <font>
      <b/>
      <sz val="12"/>
      <name val="Arial"/>
      <family val="2"/>
    </font>
    <font>
      <b/>
      <sz val="10"/>
      <color indexed="9"/>
      <name val="Arial"/>
      <family val="0"/>
    </font>
    <font>
      <b/>
      <sz val="8"/>
      <color indexed="9"/>
      <name val="Arial"/>
      <family val="2"/>
    </font>
    <font>
      <sz val="8"/>
      <color indexed="8"/>
      <name val="Arial"/>
      <family val="2"/>
    </font>
    <font>
      <b/>
      <vertAlign val="superscript"/>
      <sz val="8"/>
      <color indexed="9"/>
      <name val="Arial"/>
      <family val="2"/>
    </font>
    <font>
      <u val="single"/>
      <sz val="10"/>
      <color indexed="12"/>
      <name val="Arial"/>
      <family val="0"/>
    </font>
    <font>
      <u val="single"/>
      <sz val="10"/>
      <color indexed="36"/>
      <name val="Arial"/>
      <family val="0"/>
    </font>
    <font>
      <sz val="8"/>
      <name val="Times New Roman"/>
      <family val="1"/>
    </font>
    <font>
      <b/>
      <sz val="10"/>
      <name val="Times New Roman"/>
      <family val="1"/>
    </font>
    <font>
      <sz val="8"/>
      <name val="Arial"/>
      <family val="2"/>
    </font>
    <font>
      <b/>
      <vertAlign val="superscript"/>
      <sz val="12"/>
      <name val="Times New Roman"/>
      <family val="1"/>
    </font>
    <font>
      <vertAlign val="superscript"/>
      <sz val="8"/>
      <name val="Times New Roman"/>
      <family val="1"/>
    </font>
    <font>
      <b/>
      <sz val="8"/>
      <name val="Arial"/>
      <family val="2"/>
    </font>
    <font>
      <b/>
      <sz val="8"/>
      <color indexed="17"/>
      <name val="Arial"/>
      <family val="2"/>
    </font>
    <font>
      <b/>
      <sz val="8"/>
      <color indexed="12"/>
      <name val="Arial"/>
      <family val="2"/>
    </font>
    <font>
      <b/>
      <sz val="9"/>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darkGray">
        <fgColor indexed="21"/>
        <bgColor indexed="17"/>
      </patternFill>
    </fill>
    <fill>
      <patternFill patternType="solid">
        <fgColor indexed="42"/>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6">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1" fillId="0" borderId="0" xfId="0" applyFont="1" applyAlignment="1">
      <alignment horizontal="left" indent="15"/>
    </xf>
    <xf numFmtId="0" fontId="3" fillId="0" borderId="0" xfId="0" applyFont="1" applyAlignment="1">
      <alignment horizontal="left" indent="15"/>
    </xf>
    <xf numFmtId="0" fontId="1" fillId="0" borderId="0" xfId="0" applyFont="1" applyAlignment="1">
      <alignment horizontal="justify"/>
    </xf>
    <xf numFmtId="0" fontId="4" fillId="0" borderId="0" xfId="0" applyFont="1" applyAlignment="1">
      <alignment horizontal="justify"/>
    </xf>
    <xf numFmtId="0" fontId="2" fillId="0" borderId="0" xfId="0" applyFont="1" applyAlignment="1">
      <alignment horizontal="justify"/>
    </xf>
    <xf numFmtId="0" fontId="1" fillId="0" borderId="0" xfId="0" applyFont="1" applyAlignment="1">
      <alignment horizontal="left" vertical="top" wrapText="1"/>
    </xf>
    <xf numFmtId="0" fontId="5" fillId="0" borderId="0" xfId="0" applyFont="1" applyAlignment="1">
      <alignment horizontal="center"/>
    </xf>
    <xf numFmtId="0" fontId="6" fillId="0" borderId="0" xfId="0" applyFont="1" applyAlignment="1">
      <alignment horizontal="justify"/>
    </xf>
    <xf numFmtId="0" fontId="8" fillId="0" borderId="0" xfId="0" applyFont="1" applyAlignment="1">
      <alignment/>
    </xf>
    <xf numFmtId="11" fontId="0" fillId="0" borderId="0" xfId="0" applyNumberFormat="1" applyAlignment="1">
      <alignment/>
    </xf>
    <xf numFmtId="0" fontId="7" fillId="0" borderId="0" xfId="0" applyFont="1" applyAlignment="1">
      <alignment/>
    </xf>
    <xf numFmtId="14" fontId="0" fillId="0" borderId="0" xfId="0" applyNumberFormat="1" applyAlignment="1">
      <alignment/>
    </xf>
    <xf numFmtId="14" fontId="1" fillId="0" borderId="0" xfId="0" applyNumberFormat="1" applyFont="1" applyAlignment="1">
      <alignment/>
    </xf>
    <xf numFmtId="164" fontId="0" fillId="0" borderId="0" xfId="0" applyNumberFormat="1" applyFont="1" applyAlignment="1">
      <alignment horizontal="right"/>
    </xf>
    <xf numFmtId="165" fontId="0" fillId="0" borderId="0" xfId="0" applyNumberFormat="1" applyFont="1" applyAlignment="1">
      <alignment horizontal="right"/>
    </xf>
    <xf numFmtId="49" fontId="9" fillId="33" borderId="0" xfId="0" applyNumberFormat="1" applyFont="1" applyFill="1" applyBorder="1" applyAlignment="1">
      <alignment horizontal="right"/>
    </xf>
    <xf numFmtId="0" fontId="10" fillId="34" borderId="0" xfId="0" applyFont="1" applyFill="1" applyBorder="1" applyAlignment="1">
      <alignment horizontal="center"/>
    </xf>
    <xf numFmtId="49" fontId="10" fillId="34" borderId="0" xfId="0" applyNumberFormat="1" applyFont="1" applyFill="1" applyBorder="1" applyAlignment="1">
      <alignment horizontal="right"/>
    </xf>
    <xf numFmtId="165" fontId="11" fillId="35" borderId="0" xfId="0" applyNumberFormat="1" applyFont="1" applyFill="1" applyBorder="1" applyAlignment="1">
      <alignment/>
    </xf>
    <xf numFmtId="164" fontId="11" fillId="35" borderId="0" xfId="0" applyNumberFormat="1" applyFont="1" applyFill="1" applyBorder="1" applyAlignment="1">
      <alignment/>
    </xf>
    <xf numFmtId="0" fontId="11" fillId="35" borderId="0" xfId="0" applyFont="1" applyFill="1" applyBorder="1" applyAlignment="1">
      <alignment/>
    </xf>
    <xf numFmtId="165" fontId="11" fillId="36" borderId="0" xfId="0" applyNumberFormat="1" applyFont="1" applyFill="1" applyBorder="1" applyAlignment="1">
      <alignment/>
    </xf>
    <xf numFmtId="164" fontId="11" fillId="36" borderId="0" xfId="0" applyNumberFormat="1" applyFont="1" applyFill="1" applyBorder="1" applyAlignment="1">
      <alignment/>
    </xf>
    <xf numFmtId="0" fontId="11" fillId="36" borderId="0" xfId="0" applyFont="1" applyFill="1" applyBorder="1" applyAlignment="1">
      <alignment/>
    </xf>
    <xf numFmtId="165" fontId="11" fillId="35" borderId="10" xfId="0" applyNumberFormat="1" applyFont="1" applyFill="1" applyBorder="1" applyAlignment="1">
      <alignment/>
    </xf>
    <xf numFmtId="164" fontId="11" fillId="35" borderId="10" xfId="0" applyNumberFormat="1" applyFont="1" applyFill="1" applyBorder="1" applyAlignment="1">
      <alignment/>
    </xf>
    <xf numFmtId="0" fontId="11" fillId="35" borderId="10" xfId="0" applyFont="1" applyFill="1" applyBorder="1" applyAlignment="1">
      <alignment/>
    </xf>
    <xf numFmtId="0" fontId="15" fillId="0" borderId="0" xfId="0" applyNumberFormat="1" applyFont="1" applyAlignment="1">
      <alignment horizontal="justify"/>
    </xf>
    <xf numFmtId="0" fontId="15" fillId="0" borderId="0" xfId="0" applyNumberFormat="1" applyFont="1" applyAlignment="1">
      <alignment horizontal="justify" wrapText="1"/>
    </xf>
    <xf numFmtId="0" fontId="15" fillId="0" borderId="0" xfId="0" applyFont="1" applyAlignment="1">
      <alignment horizontal="justify"/>
    </xf>
    <xf numFmtId="0" fontId="5" fillId="0" borderId="0" xfId="0" applyFont="1" applyAlignment="1">
      <alignment horizontal="justify"/>
    </xf>
    <xf numFmtId="0" fontId="16" fillId="0" borderId="0" xfId="0" applyFont="1" applyAlignment="1">
      <alignment horizontal="center"/>
    </xf>
    <xf numFmtId="0" fontId="15" fillId="0" borderId="0" xfId="0" applyFont="1" applyAlignment="1">
      <alignment horizontal="left" vertical="center" wrapText="1"/>
    </xf>
    <xf numFmtId="14" fontId="15" fillId="0" borderId="0" xfId="0" applyNumberFormat="1" applyFont="1" applyAlignment="1">
      <alignment horizontal="justify"/>
    </xf>
    <xf numFmtId="0" fontId="15" fillId="0" borderId="0" xfId="0" applyFont="1" applyAlignment="1">
      <alignment horizontal="left"/>
    </xf>
    <xf numFmtId="0" fontId="1" fillId="0" borderId="0" xfId="0" applyFont="1" applyAlignment="1">
      <alignment horizontal="center"/>
    </xf>
    <xf numFmtId="14" fontId="20" fillId="0" borderId="0" xfId="0" applyNumberFormat="1" applyFont="1" applyAlignment="1">
      <alignment wrapText="1"/>
    </xf>
    <xf numFmtId="14" fontId="20" fillId="0" borderId="0" xfId="0" applyNumberFormat="1" applyFont="1" applyAlignment="1">
      <alignment horizontal="left"/>
    </xf>
    <xf numFmtId="0" fontId="20" fillId="0" borderId="0" xfId="0" applyFont="1" applyAlignment="1">
      <alignment/>
    </xf>
    <xf numFmtId="0" fontId="17" fillId="0" borderId="0" xfId="0" applyFont="1" applyAlignment="1">
      <alignment/>
    </xf>
    <xf numFmtId="0" fontId="23" fillId="0" borderId="0" xfId="0" applyFont="1" applyAlignment="1">
      <alignment/>
    </xf>
    <xf numFmtId="0" fontId="21" fillId="0" borderId="0" xfId="0" applyFont="1" applyAlignment="1">
      <alignment/>
    </xf>
    <xf numFmtId="0" fontId="22"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110</xdr:row>
      <xdr:rowOff>28575</xdr:rowOff>
    </xdr:from>
    <xdr:to>
      <xdr:col>3</xdr:col>
      <xdr:colOff>5981700</xdr:colOff>
      <xdr:row>124</xdr:row>
      <xdr:rowOff>171450</xdr:rowOff>
    </xdr:to>
    <xdr:pic>
      <xdr:nvPicPr>
        <xdr:cNvPr id="1" name="Picture 10" descr="45W"/>
        <xdr:cNvPicPr preferRelativeResize="1">
          <a:picLocks noChangeAspect="1"/>
        </xdr:cNvPicPr>
      </xdr:nvPicPr>
      <xdr:blipFill>
        <a:blip r:embed="rId1"/>
        <a:stretch>
          <a:fillRect/>
        </a:stretch>
      </xdr:blipFill>
      <xdr:spPr>
        <a:xfrm>
          <a:off x="2305050" y="25888950"/>
          <a:ext cx="5943600" cy="2943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199"/>
  <sheetViews>
    <sheetView tabSelected="1" zoomScale="140" zoomScaleNormal="140" zoomScalePageLayoutView="0" workbookViewId="0" topLeftCell="A1">
      <selection activeCell="A29" sqref="A29"/>
    </sheetView>
  </sheetViews>
  <sheetFormatPr defaultColWidth="8.8515625" defaultRowHeight="12.75"/>
  <cols>
    <col min="1" max="1" width="17.421875" style="0" customWidth="1"/>
    <col min="2" max="2" width="14.28125" style="0" customWidth="1"/>
    <col min="3" max="3" width="2.421875" style="0" customWidth="1"/>
    <col min="4" max="4" width="96.421875" style="0" customWidth="1"/>
    <col min="5" max="5" width="10.00390625" style="0" customWidth="1"/>
    <col min="6" max="6" width="9.8515625" style="0" customWidth="1"/>
    <col min="7" max="7" width="9.421875" style="0" customWidth="1"/>
  </cols>
  <sheetData>
    <row r="1" spans="1:4" ht="22.5">
      <c r="A1" s="41" t="s">
        <v>41</v>
      </c>
      <c r="B1" s="13" t="s">
        <v>78</v>
      </c>
      <c r="D1" s="39" t="s">
        <v>76</v>
      </c>
    </row>
    <row r="2" spans="1:4" ht="12.75">
      <c r="A2" s="42"/>
      <c r="D2" s="40">
        <f>+B9</f>
        <v>39605</v>
      </c>
    </row>
    <row r="3" spans="1:4" ht="15.75">
      <c r="A3" s="41" t="s">
        <v>42</v>
      </c>
      <c r="B3" t="s">
        <v>77</v>
      </c>
      <c r="D3" s="2"/>
    </row>
    <row r="4" spans="1:4" ht="15.75">
      <c r="A4" s="41" t="s">
        <v>47</v>
      </c>
      <c r="B4" t="s">
        <v>48</v>
      </c>
      <c r="D4" s="2"/>
    </row>
    <row r="5" spans="1:4" ht="15.75">
      <c r="A5" s="41" t="s">
        <v>43</v>
      </c>
      <c r="B5" t="s">
        <v>79</v>
      </c>
      <c r="D5" s="2" t="s">
        <v>0</v>
      </c>
    </row>
    <row r="6" spans="1:4" ht="15.75">
      <c r="A6" s="44" t="s">
        <v>80</v>
      </c>
      <c r="B6" t="s">
        <v>80</v>
      </c>
      <c r="D6" s="2" t="s">
        <v>1</v>
      </c>
    </row>
    <row r="7" spans="1:4" ht="15.75">
      <c r="A7" s="41" t="s">
        <v>44</v>
      </c>
      <c r="B7" t="s">
        <v>79</v>
      </c>
      <c r="D7" s="15"/>
    </row>
    <row r="8" spans="1:6" ht="15.75">
      <c r="A8" s="45" t="s">
        <v>81</v>
      </c>
      <c r="B8" t="s">
        <v>81</v>
      </c>
      <c r="D8" s="34" t="str">
        <f>CONCATENATE("Oriel Part# 63358              Lamp Serial Number: ",B1)</f>
        <v>Oriel Part# 63358              Lamp Serial Number: 7~1803</v>
      </c>
      <c r="E8" s="4"/>
      <c r="F8" s="3"/>
    </row>
    <row r="9" spans="1:4" ht="15.75">
      <c r="A9" s="41" t="s">
        <v>67</v>
      </c>
      <c r="B9" s="14">
        <v>39605</v>
      </c>
      <c r="D9" s="1"/>
    </row>
    <row r="10" spans="1:5" ht="12.75" customHeight="1">
      <c r="A10" s="41"/>
      <c r="C10" s="1"/>
      <c r="D10" s="33" t="s">
        <v>23</v>
      </c>
      <c r="E10" s="6"/>
    </row>
    <row r="11" spans="1:4" ht="14.25" customHeight="1">
      <c r="A11" s="41"/>
      <c r="D11" s="5"/>
    </row>
    <row r="12" spans="1:4" ht="12.75">
      <c r="A12" s="42"/>
      <c r="D12" s="32" t="str">
        <f>CONCATENATE("One 45 watt, quartz halogen,  tungsten filament lamp with designation ",B1)</f>
        <v>One 45 watt, quartz halogen,  tungsten filament lamp with designation 7~1803</v>
      </c>
    </row>
    <row r="13" spans="1:4" ht="15.75">
      <c r="A13" s="42"/>
      <c r="C13" s="5"/>
      <c r="D13" s="5"/>
    </row>
    <row r="14" spans="1:4" ht="15.75">
      <c r="A14" s="41" t="s">
        <v>57</v>
      </c>
      <c r="C14" s="5"/>
      <c r="D14" s="5"/>
    </row>
    <row r="15" spans="1:5" ht="12" customHeight="1">
      <c r="A15" s="41" t="s">
        <v>49</v>
      </c>
      <c r="B15" s="12">
        <v>41.79150904885906</v>
      </c>
      <c r="C15" s="1"/>
      <c r="D15" s="33" t="s">
        <v>24</v>
      </c>
      <c r="E15" s="6"/>
    </row>
    <row r="16" spans="1:4" ht="12.75" customHeight="1">
      <c r="A16" s="41" t="s">
        <v>50</v>
      </c>
      <c r="B16">
        <v>-4838.981377179229</v>
      </c>
      <c r="D16" s="5"/>
    </row>
    <row r="17" spans="1:4" ht="22.5">
      <c r="A17" s="41" t="s">
        <v>51</v>
      </c>
      <c r="B17" s="12">
        <v>0.7786410408638256</v>
      </c>
      <c r="C17" s="5"/>
      <c r="D17" s="32" t="s">
        <v>2</v>
      </c>
    </row>
    <row r="18" spans="1:4" ht="15.75">
      <c r="A18" s="41" t="s">
        <v>52</v>
      </c>
      <c r="B18" s="12">
        <v>543.460937982459</v>
      </c>
      <c r="D18" s="5"/>
    </row>
    <row r="19" spans="1:5" ht="12.75" customHeight="1">
      <c r="A19" s="41" t="s">
        <v>53</v>
      </c>
      <c r="B19" s="12">
        <v>-426311.7821265406</v>
      </c>
      <c r="D19" s="33" t="s">
        <v>25</v>
      </c>
      <c r="E19" s="6"/>
    </row>
    <row r="20" spans="1:4" ht="12.75" customHeight="1">
      <c r="A20" s="41" t="s">
        <v>54</v>
      </c>
      <c r="B20" s="12">
        <v>127392931.17473562</v>
      </c>
      <c r="D20" s="5"/>
    </row>
    <row r="21" spans="1:4" ht="24" customHeight="1">
      <c r="A21" s="41" t="s">
        <v>55</v>
      </c>
      <c r="B21" s="12">
        <v>-13902811647.703644</v>
      </c>
      <c r="D21" s="32" t="str">
        <f>CONCATENATE("The working standards used as reference were ",A6," and ",A8," which, in turn, were calibrated using F766 standard traceble to NIST reference standard: F-525.")</f>
        <v>The working standards used as reference were 7~1535 and 7~1536 which, in turn, were calibrated using F766 standard traceble to NIST reference standard: F-525.</v>
      </c>
    </row>
    <row r="22" spans="1:4" ht="15.75">
      <c r="A22" s="41" t="s">
        <v>56</v>
      </c>
      <c r="B22" s="12">
        <v>0</v>
      </c>
      <c r="D22" s="5"/>
    </row>
    <row r="23" spans="1:5" ht="15" customHeight="1">
      <c r="A23" s="42"/>
      <c r="D23" s="33" t="s">
        <v>26</v>
      </c>
      <c r="E23" s="6"/>
    </row>
    <row r="24" spans="1:4" ht="15.75" hidden="1">
      <c r="A24" s="41" t="s">
        <v>58</v>
      </c>
      <c r="B24">
        <v>109.7</v>
      </c>
      <c r="D24" s="5"/>
    </row>
    <row r="25" spans="1:4" ht="25.5" customHeight="1">
      <c r="A25" s="41" t="s">
        <v>68</v>
      </c>
      <c r="B25">
        <v>7</v>
      </c>
      <c r="D25" s="31" t="str">
        <f>CONCATENATE("The spectral irradiance produced by Standard ",B1," at a distance of 0.5 m when operated at the calibration current is provided in a number of formats to facilitate the use of this tool. Irradiance levels at wavelengths for which NIST provides data,")</f>
        <v>The spectral irradiance produced by Standard 7~1803 at a distance of 0.5 m when operated at the calibration current is provided in a number of formats to facilitate the use of this tool. Irradiance levels at wavelengths for which NIST provides data,</v>
      </c>
    </row>
    <row r="26" spans="1:4" ht="33" customHeight="1">
      <c r="A26" s="11"/>
      <c r="D26" s="30" t="s">
        <v>45</v>
      </c>
    </row>
    <row r="27" spans="1:4" ht="15.75">
      <c r="A27" s="11"/>
      <c r="B27" s="11"/>
      <c r="D27" s="5"/>
    </row>
    <row r="28" ht="15.75">
      <c r="D28" s="5"/>
    </row>
    <row r="29" ht="12.75">
      <c r="D29" s="32" t="s">
        <v>82</v>
      </c>
    </row>
    <row r="30" ht="15.75">
      <c r="D30" s="5"/>
    </row>
    <row r="31" ht="15.75">
      <c r="D31" s="5"/>
    </row>
    <row r="32" ht="12.75">
      <c r="D32" s="32" t="s">
        <v>3</v>
      </c>
    </row>
    <row r="33" ht="12.75">
      <c r="D33" s="36">
        <f>+B9</f>
        <v>39605</v>
      </c>
    </row>
    <row r="34" ht="15.75">
      <c r="D34" s="5"/>
    </row>
    <row r="35" ht="15.75">
      <c r="D35" s="5"/>
    </row>
    <row r="36" ht="108.75" customHeight="1">
      <c r="D36" s="5"/>
    </row>
    <row r="37" ht="15.75">
      <c r="D37" s="7" t="s">
        <v>4</v>
      </c>
    </row>
    <row r="38" ht="15.75">
      <c r="D38" s="5"/>
    </row>
    <row r="39" ht="15.75">
      <c r="D39" s="7" t="s">
        <v>5</v>
      </c>
    </row>
    <row r="40" ht="15.75">
      <c r="D40" s="7"/>
    </row>
    <row r="41" ht="12.75">
      <c r="D41" s="32" t="s">
        <v>6</v>
      </c>
    </row>
    <row r="42" ht="15.75">
      <c r="D42" s="5"/>
    </row>
    <row r="43" ht="12.75">
      <c r="D43" s="32" t="s">
        <v>7</v>
      </c>
    </row>
    <row r="44" ht="12.75">
      <c r="D44" s="32" t="s">
        <v>8</v>
      </c>
    </row>
    <row r="45" ht="12.75">
      <c r="D45" s="32" t="s">
        <v>9</v>
      </c>
    </row>
    <row r="46" ht="15.75">
      <c r="D46" s="5"/>
    </row>
    <row r="47" ht="15.75">
      <c r="D47" s="10" t="s">
        <v>62</v>
      </c>
    </row>
    <row r="48" ht="15.75">
      <c r="D48" s="5"/>
    </row>
    <row r="49" ht="66">
      <c r="D49" s="35" t="s">
        <v>10</v>
      </c>
    </row>
    <row r="50" ht="15.75">
      <c r="D50" s="5"/>
    </row>
    <row r="51" ht="15.75">
      <c r="D51" s="10" t="s">
        <v>8</v>
      </c>
    </row>
    <row r="52" ht="15.75">
      <c r="D52" s="5"/>
    </row>
    <row r="53" ht="12.75">
      <c r="D53" s="32" t="s">
        <v>11</v>
      </c>
    </row>
    <row r="54" ht="15.75">
      <c r="D54" s="5"/>
    </row>
    <row r="55" ht="15.75">
      <c r="D55" s="10" t="s">
        <v>12</v>
      </c>
    </row>
    <row r="56" ht="15.75">
      <c r="D56" s="5"/>
    </row>
    <row r="57" ht="21.75">
      <c r="D57" s="32" t="s">
        <v>69</v>
      </c>
    </row>
    <row r="58" ht="15.75">
      <c r="D58" s="5"/>
    </row>
    <row r="59" ht="15.75">
      <c r="D59" s="7" t="s">
        <v>13</v>
      </c>
    </row>
    <row r="60" ht="15.75">
      <c r="D60" s="5"/>
    </row>
    <row r="61" ht="33">
      <c r="D61" s="32" t="s">
        <v>63</v>
      </c>
    </row>
    <row r="62" ht="15.75">
      <c r="D62" s="7"/>
    </row>
    <row r="63" ht="15.75">
      <c r="D63" s="5"/>
    </row>
    <row r="64" ht="15.75">
      <c r="D64" s="5"/>
    </row>
    <row r="65" ht="15.75">
      <c r="D65" s="5"/>
    </row>
    <row r="66" ht="15.75">
      <c r="D66" s="5"/>
    </row>
    <row r="67" ht="15.75">
      <c r="D67" s="5"/>
    </row>
    <row r="68" ht="59.25" customHeight="1"/>
    <row r="69" ht="15.75">
      <c r="D69" s="7" t="s">
        <v>14</v>
      </c>
    </row>
    <row r="70" ht="15.75">
      <c r="D70" s="5"/>
    </row>
    <row r="71" ht="33">
      <c r="D71" s="32" t="s">
        <v>39</v>
      </c>
    </row>
    <row r="72" ht="15.75">
      <c r="D72" s="5"/>
    </row>
    <row r="73" ht="15.75">
      <c r="D73" s="7" t="s">
        <v>66</v>
      </c>
    </row>
    <row r="74" ht="15.75">
      <c r="D74" s="5"/>
    </row>
    <row r="75" ht="21.75">
      <c r="D75" s="32" t="s">
        <v>15</v>
      </c>
    </row>
    <row r="76" ht="15.75">
      <c r="D76" s="5"/>
    </row>
    <row r="77" ht="15.75">
      <c r="D77" s="7" t="str">
        <f>CONCATENATE("Lamp #  ",B1)</f>
        <v>Lamp #  7~1803</v>
      </c>
    </row>
    <row r="78" spans="4:10" ht="15.75">
      <c r="D78" s="32" t="s">
        <v>29</v>
      </c>
      <c r="F78" s="5"/>
      <c r="G78" s="5"/>
      <c r="H78" s="5"/>
      <c r="I78" s="5"/>
      <c r="J78" s="5"/>
    </row>
    <row r="79" ht="12.75">
      <c r="D79" s="37" t="s">
        <v>38</v>
      </c>
    </row>
    <row r="80" spans="4:10" ht="15.75">
      <c r="D80" s="32" t="s">
        <v>27</v>
      </c>
      <c r="F80" s="5"/>
      <c r="G80" s="5"/>
      <c r="H80" s="5"/>
      <c r="I80" s="5"/>
      <c r="J80" s="5"/>
    </row>
    <row r="81" spans="4:10" ht="15.75">
      <c r="D81" s="32" t="s">
        <v>28</v>
      </c>
      <c r="F81" s="5"/>
      <c r="G81" s="5"/>
      <c r="H81" s="5"/>
      <c r="I81" s="5"/>
      <c r="J81" s="5"/>
    </row>
    <row r="82" spans="4:10" ht="15.75">
      <c r="D82" s="32" t="s">
        <v>30</v>
      </c>
      <c r="F82" s="5"/>
      <c r="G82" s="5"/>
      <c r="H82" s="5"/>
      <c r="I82" s="5"/>
      <c r="J82" s="5"/>
    </row>
    <row r="83" spans="4:10" ht="15.75">
      <c r="D83" s="32" t="s">
        <v>31</v>
      </c>
      <c r="F83" s="5"/>
      <c r="G83" s="5"/>
      <c r="H83" s="5"/>
      <c r="I83" s="5"/>
      <c r="J83" s="5"/>
    </row>
    <row r="84" spans="4:10" ht="15.75">
      <c r="D84" s="32" t="s">
        <v>32</v>
      </c>
      <c r="F84" s="5"/>
      <c r="G84" s="5"/>
      <c r="H84" s="5"/>
      <c r="I84" s="5"/>
      <c r="J84" s="5"/>
    </row>
    <row r="85" spans="4:10" ht="15.75">
      <c r="D85" s="32" t="s">
        <v>33</v>
      </c>
      <c r="F85" s="5"/>
      <c r="G85" s="5"/>
      <c r="H85" s="5"/>
      <c r="I85" s="5"/>
      <c r="J85" s="5"/>
    </row>
    <row r="86" spans="4:10" ht="15.75">
      <c r="D86" s="32" t="s">
        <v>34</v>
      </c>
      <c r="F86" s="5"/>
      <c r="G86" s="5"/>
      <c r="H86" s="5"/>
      <c r="I86" s="5"/>
      <c r="J86" s="5"/>
    </row>
    <row r="87" spans="4:10" ht="15.75">
      <c r="D87" s="32" t="s">
        <v>35</v>
      </c>
      <c r="F87" s="5"/>
      <c r="G87" s="5"/>
      <c r="H87" s="5"/>
      <c r="I87" s="5"/>
      <c r="J87" s="5"/>
    </row>
    <row r="88" ht="15.75">
      <c r="D88" s="5"/>
    </row>
    <row r="89" ht="33">
      <c r="D89" s="32" t="s">
        <v>16</v>
      </c>
    </row>
    <row r="90" ht="15.75">
      <c r="D90" s="5"/>
    </row>
    <row r="91" ht="15.75">
      <c r="D91" s="5" t="s">
        <v>74</v>
      </c>
    </row>
    <row r="92" ht="15.75">
      <c r="D92" s="5"/>
    </row>
    <row r="93" ht="15.75">
      <c r="D93" s="5"/>
    </row>
    <row r="94" ht="15.75">
      <c r="D94" s="5"/>
    </row>
    <row r="95" ht="15.75">
      <c r="D95" s="5"/>
    </row>
    <row r="96" ht="15.75">
      <c r="D96" s="5"/>
    </row>
    <row r="97" ht="15.75">
      <c r="D97" s="5"/>
    </row>
    <row r="98" ht="17.25" customHeight="1">
      <c r="D98" s="5"/>
    </row>
    <row r="99" ht="15.75">
      <c r="D99" s="5"/>
    </row>
    <row r="100" ht="88.5" customHeight="1">
      <c r="D100" s="5"/>
    </row>
    <row r="101" ht="15.75">
      <c r="D101" s="7" t="s">
        <v>17</v>
      </c>
    </row>
    <row r="102" ht="15.75">
      <c r="D102" s="5"/>
    </row>
    <row r="103" ht="21.75">
      <c r="D103" s="32" t="s">
        <v>73</v>
      </c>
    </row>
    <row r="104" ht="12.75">
      <c r="D104" s="32"/>
    </row>
    <row r="105" spans="4:13" ht="15.75">
      <c r="D105" s="32" t="s">
        <v>36</v>
      </c>
      <c r="E105" s="5"/>
      <c r="F105" s="5"/>
      <c r="G105" s="5"/>
      <c r="H105" s="5"/>
      <c r="I105" s="5"/>
      <c r="J105" s="5"/>
      <c r="K105" s="5"/>
      <c r="L105" s="5"/>
      <c r="M105" s="5"/>
    </row>
    <row r="106" spans="4:13" ht="15.75">
      <c r="D106" s="32" t="s">
        <v>70</v>
      </c>
      <c r="E106" s="5"/>
      <c r="F106" s="5"/>
      <c r="G106" s="5"/>
      <c r="H106" s="5"/>
      <c r="I106" s="5"/>
      <c r="J106" s="5"/>
      <c r="K106" s="5"/>
      <c r="L106" s="5"/>
      <c r="M106" s="5"/>
    </row>
    <row r="107" ht="12.75">
      <c r="D107" s="32" t="s">
        <v>71</v>
      </c>
    </row>
    <row r="108" spans="4:14" ht="15.75">
      <c r="D108" s="32" t="s">
        <v>18</v>
      </c>
      <c r="E108" s="5"/>
      <c r="F108" s="5"/>
      <c r="G108" s="5"/>
      <c r="H108" s="5"/>
      <c r="I108" s="5"/>
      <c r="J108" s="5"/>
      <c r="K108" s="5"/>
      <c r="L108" s="5"/>
      <c r="M108" s="5"/>
      <c r="N108" s="5"/>
    </row>
    <row r="109" spans="4:13" ht="15.75">
      <c r="D109" s="32" t="s">
        <v>37</v>
      </c>
      <c r="E109" s="5"/>
      <c r="F109" s="5"/>
      <c r="G109" s="5"/>
      <c r="H109" s="5"/>
      <c r="I109" s="5"/>
      <c r="J109" s="5"/>
      <c r="K109" s="5"/>
      <c r="L109" s="5"/>
      <c r="M109" s="5"/>
    </row>
    <row r="110" ht="12.75">
      <c r="D110" s="43" t="s">
        <v>72</v>
      </c>
    </row>
    <row r="111" ht="15.75">
      <c r="D111" s="8"/>
    </row>
    <row r="112" ht="15.75">
      <c r="D112" s="2"/>
    </row>
    <row r="113" ht="15.75">
      <c r="D113" s="5"/>
    </row>
    <row r="114" ht="15.75">
      <c r="D114" s="5"/>
    </row>
    <row r="115" ht="15.75">
      <c r="D115" s="5"/>
    </row>
    <row r="116" ht="15.75">
      <c r="D116" s="5"/>
    </row>
    <row r="117" ht="15.75">
      <c r="D117" s="5"/>
    </row>
    <row r="118" ht="15.75">
      <c r="D118" s="5"/>
    </row>
    <row r="119" ht="15.75">
      <c r="D119" s="5"/>
    </row>
    <row r="120" ht="15.75">
      <c r="D120" s="5"/>
    </row>
    <row r="121" ht="15.75">
      <c r="D121" s="5"/>
    </row>
    <row r="122" ht="15.75">
      <c r="D122" s="5"/>
    </row>
    <row r="123" ht="15.75">
      <c r="D123" s="5"/>
    </row>
    <row r="124" ht="15.75">
      <c r="D124" s="5"/>
    </row>
    <row r="125" ht="15.75">
      <c r="D125" s="5"/>
    </row>
    <row r="126" ht="15.75">
      <c r="D126" s="5"/>
    </row>
    <row r="127" ht="15.75">
      <c r="D127" s="5"/>
    </row>
    <row r="128" ht="15.75">
      <c r="D128" s="38" t="s">
        <v>19</v>
      </c>
    </row>
    <row r="129" ht="15.75">
      <c r="D129" s="7"/>
    </row>
    <row r="131" ht="15.75">
      <c r="D131" s="7"/>
    </row>
    <row r="132" ht="15.75">
      <c r="D132" s="7"/>
    </row>
    <row r="133" ht="15.75">
      <c r="D133" s="7"/>
    </row>
    <row r="134" ht="14.25" customHeight="1">
      <c r="D134" s="7"/>
    </row>
    <row r="135" ht="15.75">
      <c r="D135" s="7"/>
    </row>
    <row r="136" ht="15.75">
      <c r="D136" s="7"/>
    </row>
    <row r="137" ht="15.75">
      <c r="D137" s="7"/>
    </row>
    <row r="138" ht="15.75">
      <c r="D138" s="7"/>
    </row>
    <row r="139" ht="15.75">
      <c r="D139" s="7"/>
    </row>
    <row r="140" ht="33.75" customHeight="1">
      <c r="D140" s="7"/>
    </row>
    <row r="141" ht="15.75">
      <c r="D141" s="9" t="s">
        <v>20</v>
      </c>
    </row>
    <row r="142" ht="15.75">
      <c r="D142" s="5"/>
    </row>
    <row r="143" ht="12.75">
      <c r="D143" s="32" t="s">
        <v>75</v>
      </c>
    </row>
    <row r="144" ht="12.75">
      <c r="D144" s="32"/>
    </row>
    <row r="145" spans="4:7" ht="15.75">
      <c r="D145" s="32" t="str">
        <f>CONCATENATE("Lamp Serial No.: ",B1)</f>
        <v>Lamp Serial No.: 7~1803</v>
      </c>
      <c r="G145" s="5"/>
    </row>
    <row r="146" spans="4:6" ht="15.75">
      <c r="D146" s="32" t="s">
        <v>21</v>
      </c>
      <c r="F146" s="5"/>
    </row>
    <row r="147" spans="4:6" ht="15.75">
      <c r="D147" s="32" t="s">
        <v>40</v>
      </c>
      <c r="F147" s="5"/>
    </row>
    <row r="148" spans="4:6" ht="15.75">
      <c r="D148" s="32" t="str">
        <f>CONCATENATE("Voltage (ref. Only) = ",B25," V")</f>
        <v>Voltage (ref. Only) = 7 V</v>
      </c>
      <c r="F148" s="5"/>
    </row>
    <row r="149" spans="4:6" ht="15.75">
      <c r="D149" s="32" t="s">
        <v>22</v>
      </c>
      <c r="F149" s="5"/>
    </row>
    <row r="150" ht="15.75">
      <c r="D150" s="5"/>
    </row>
    <row r="151" ht="12.75">
      <c r="D151" s="32" t="s">
        <v>65</v>
      </c>
    </row>
    <row r="152" ht="15.75">
      <c r="D152" s="5"/>
    </row>
    <row r="153" ht="18">
      <c r="D153" s="7" t="s">
        <v>64</v>
      </c>
    </row>
    <row r="154" ht="15.75">
      <c r="D154" s="5"/>
    </row>
    <row r="155" ht="15.75">
      <c r="D155" s="5" t="s">
        <v>46</v>
      </c>
    </row>
    <row r="156" ht="15.75">
      <c r="D156" s="7" t="str">
        <f>CONCATENATE("A= ",B15)</f>
        <v>A= 41.7915090488591</v>
      </c>
    </row>
    <row r="157" ht="15.75">
      <c r="D157" s="7" t="str">
        <f>CONCATENATE("B=",B16)</f>
        <v>B=-4838.98137717923</v>
      </c>
    </row>
    <row r="158" ht="15.75">
      <c r="D158" s="7" t="str">
        <f>CONCATENATE("C=",B17)</f>
        <v>C=0.778641040863826</v>
      </c>
    </row>
    <row r="159" ht="15.75">
      <c r="D159" s="7" t="str">
        <f>CONCATENATE("D=",B18)</f>
        <v>D=543.460937982459</v>
      </c>
    </row>
    <row r="160" ht="15.75">
      <c r="D160" s="7" t="str">
        <f>CONCATENATE("E=",B19)</f>
        <v>E=-426311.782126541</v>
      </c>
    </row>
    <row r="161" ht="15.75">
      <c r="D161" s="7" t="str">
        <f>CONCATENATE("F=",B20)</f>
        <v>F=127392931.174736</v>
      </c>
    </row>
    <row r="162" ht="15.75">
      <c r="D162" s="7" t="str">
        <f>CONCATENATE("G=",B21)</f>
        <v>G=-13902811647.7036</v>
      </c>
    </row>
    <row r="163" ht="15.75">
      <c r="D163" s="7" t="str">
        <f>CONCATENATE("H=",B22)</f>
        <v>H=0</v>
      </c>
    </row>
    <row r="166" ht="15.75">
      <c r="D166" s="5"/>
    </row>
    <row r="167" ht="15.75">
      <c r="D167" s="5"/>
    </row>
    <row r="168" ht="15.75">
      <c r="D168" s="5"/>
    </row>
    <row r="169" ht="15.75">
      <c r="D169" s="5"/>
    </row>
    <row r="170" ht="15.75">
      <c r="D170" s="5"/>
    </row>
    <row r="171" ht="15.75">
      <c r="D171" s="5"/>
    </row>
    <row r="172" ht="15.75">
      <c r="D172" s="5"/>
    </row>
    <row r="173" spans="4:6" ht="14.25" customHeight="1">
      <c r="D173" s="5"/>
      <c r="E173" s="5"/>
      <c r="F173" s="5"/>
    </row>
    <row r="174" ht="18" customHeight="1">
      <c r="E174" s="5"/>
    </row>
    <row r="175" ht="15.75">
      <c r="D175" s="5"/>
    </row>
    <row r="185" ht="15.75">
      <c r="D185" s="5"/>
    </row>
    <row r="186" ht="15.75">
      <c r="D186" s="5"/>
    </row>
    <row r="187" ht="15.75">
      <c r="D187" s="5"/>
    </row>
    <row r="188" ht="15.75">
      <c r="D188" s="5"/>
    </row>
    <row r="189" ht="15.75">
      <c r="D189" s="5"/>
    </row>
    <row r="190" ht="15.75">
      <c r="D190" s="5"/>
    </row>
    <row r="191" ht="15.75">
      <c r="D191" s="5"/>
    </row>
    <row r="192" ht="15.75">
      <c r="D192" s="5"/>
    </row>
    <row r="193" ht="15.75">
      <c r="D193" s="5"/>
    </row>
    <row r="195" ht="15.75">
      <c r="D195" s="5"/>
    </row>
    <row r="196" ht="15.75">
      <c r="D196" s="5"/>
    </row>
    <row r="197" ht="15.75">
      <c r="D197" s="5"/>
    </row>
    <row r="198" ht="15.75">
      <c r="D198" s="5"/>
    </row>
    <row r="199" ht="15.75">
      <c r="D199" s="5"/>
    </row>
  </sheetData>
  <sheetProtection/>
  <printOptions/>
  <pageMargins left="0.94" right="1" top="1" bottom="1.12" header="0.5" footer="0.5"/>
  <pageSetup horizontalDpi="300" verticalDpi="300" orientation="portrait" scale="90"/>
  <rowBreaks count="3" manualBreakCount="3">
    <brk id="35" min="3" max="3" man="1"/>
    <brk id="99" min="3" max="3" man="1"/>
    <brk id="136" min="3" max="3" man="1"/>
  </rowBreaks>
  <drawing r:id="rId1"/>
</worksheet>
</file>

<file path=xl/worksheets/sheet2.xml><?xml version="1.0" encoding="utf-8"?>
<worksheet xmlns="http://schemas.openxmlformats.org/spreadsheetml/2006/main" xmlns:r="http://schemas.openxmlformats.org/officeDocument/2006/relationships">
  <dimension ref="A1:J226"/>
  <sheetViews>
    <sheetView zoomScalePageLayoutView="0" workbookViewId="0" topLeftCell="A1">
      <selection activeCell="M19" sqref="M19"/>
    </sheetView>
  </sheetViews>
  <sheetFormatPr defaultColWidth="8.8515625" defaultRowHeight="12.75"/>
  <cols>
    <col min="1" max="1" width="6.7109375" style="0" customWidth="1"/>
    <col min="2" max="2" width="9.421875" style="0" customWidth="1"/>
    <col min="3" max="3" width="6.140625" style="0" customWidth="1"/>
    <col min="4" max="4" width="11.00390625" style="0" customWidth="1"/>
    <col min="5" max="5" width="6.421875" style="0" customWidth="1"/>
    <col min="6" max="6" width="10.7109375" style="0" customWidth="1"/>
    <col min="7" max="7" width="6.00390625" style="0" customWidth="1"/>
    <col min="8" max="8" width="10.8515625" style="0" customWidth="1"/>
    <col min="9" max="9" width="6.28125" style="0" customWidth="1"/>
    <col min="10" max="10" width="11.28125" style="0" customWidth="1"/>
  </cols>
  <sheetData>
    <row r="1" spans="1:4" ht="16.5" customHeight="1">
      <c r="A1" s="11" t="str">
        <f>CONCATENATE("Irradiance data for  lamp# ",Sheet1!B1)</f>
        <v>Irradiance data for  lamp# 7~1803</v>
      </c>
      <c r="B1" s="16"/>
      <c r="C1" s="11"/>
      <c r="D1" s="18"/>
    </row>
    <row r="2" spans="1:10" ht="12.75">
      <c r="A2" s="19" t="s">
        <v>59</v>
      </c>
      <c r="B2" s="20" t="s">
        <v>61</v>
      </c>
      <c r="C2" s="19" t="s">
        <v>59</v>
      </c>
      <c r="D2" s="20" t="s">
        <v>61</v>
      </c>
      <c r="E2" s="19" t="s">
        <v>59</v>
      </c>
      <c r="F2" s="20" t="s">
        <v>61</v>
      </c>
      <c r="G2" s="19" t="s">
        <v>59</v>
      </c>
      <c r="H2" s="20" t="s">
        <v>60</v>
      </c>
      <c r="I2" s="19" t="s">
        <v>59</v>
      </c>
      <c r="J2" s="20" t="s">
        <v>61</v>
      </c>
    </row>
    <row r="3" spans="1:10" ht="12.75">
      <c r="A3" s="21">
        <v>280</v>
      </c>
      <c r="B3" s="22">
        <v>0.021089804178073476</v>
      </c>
      <c r="C3" s="21">
        <v>291.1</v>
      </c>
      <c r="D3" s="23">
        <v>0.034363597300731345</v>
      </c>
      <c r="E3" s="21">
        <v>302.2</v>
      </c>
      <c r="F3" s="23">
        <v>0.05341271220487466</v>
      </c>
      <c r="G3" s="21">
        <v>313.3</v>
      </c>
      <c r="H3" s="23">
        <v>0.07972499469455713</v>
      </c>
      <c r="I3" s="21">
        <v>324.4</v>
      </c>
      <c r="J3" s="23">
        <v>0.11487930725478258</v>
      </c>
    </row>
    <row r="4" spans="1:10" ht="12.75">
      <c r="A4" s="21">
        <v>335.5</v>
      </c>
      <c r="B4" s="22">
        <v>0.16049108814719662</v>
      </c>
      <c r="C4" s="21">
        <v>346.6</v>
      </c>
      <c r="D4" s="23">
        <v>0.2181543155943886</v>
      </c>
      <c r="E4" s="21">
        <v>357.7</v>
      </c>
      <c r="F4" s="23">
        <v>0.2893836740328229</v>
      </c>
      <c r="G4" s="21">
        <v>368.8</v>
      </c>
      <c r="H4" s="23">
        <v>0.37556034358015083</v>
      </c>
      <c r="I4" s="21">
        <v>379.9</v>
      </c>
      <c r="J4" s="23">
        <v>0.4778842215648234</v>
      </c>
    </row>
    <row r="5" spans="1:10" ht="12.75">
      <c r="A5" s="24">
        <v>391</v>
      </c>
      <c r="B5" s="25">
        <v>0.597334638366822</v>
      </c>
      <c r="C5" s="24">
        <v>402.1</v>
      </c>
      <c r="D5" s="26">
        <v>0.7346408433406159</v>
      </c>
      <c r="E5" s="24">
        <v>413.2</v>
      </c>
      <c r="F5" s="26">
        <v>0.8902627874492928</v>
      </c>
      <c r="G5" s="24">
        <v>424.3</v>
      </c>
      <c r="H5" s="26">
        <v>1.0643820728451763</v>
      </c>
      <c r="I5" s="24">
        <v>435.4</v>
      </c>
      <c r="J5" s="26">
        <v>1.2569024091691712</v>
      </c>
    </row>
    <row r="6" spans="1:10" ht="12.75">
      <c r="A6" s="24">
        <v>446.5</v>
      </c>
      <c r="B6" s="25">
        <v>1.467458525261334</v>
      </c>
      <c r="C6" s="24">
        <v>457.6</v>
      </c>
      <c r="D6" s="26">
        <v>1.695432231132717</v>
      </c>
      <c r="E6" s="24">
        <v>468.7</v>
      </c>
      <c r="F6" s="26">
        <v>1.9399741953508445</v>
      </c>
      <c r="G6" s="24">
        <v>479.8</v>
      </c>
      <c r="H6" s="26">
        <v>2.2000299777988017</v>
      </c>
      <c r="I6" s="24">
        <v>490.9</v>
      </c>
      <c r="J6" s="26">
        <v>2.4743689145787804</v>
      </c>
    </row>
    <row r="7" spans="1:10" ht="12.75">
      <c r="A7" s="21">
        <v>502</v>
      </c>
      <c r="B7" s="22">
        <v>2.7616145680731647</v>
      </c>
      <c r="C7" s="21">
        <v>513.1</v>
      </c>
      <c r="D7" s="23">
        <v>3.0602756100974995</v>
      </c>
      <c r="E7" s="21">
        <v>524.2</v>
      </c>
      <c r="F7" s="23">
        <v>3.368776181858328</v>
      </c>
      <c r="G7" s="21">
        <v>535.3</v>
      </c>
      <c r="H7" s="23">
        <v>3.685484956660621</v>
      </c>
      <c r="I7" s="21">
        <v>546.4</v>
      </c>
      <c r="J7" s="23">
        <v>4.008742309041316</v>
      </c>
    </row>
    <row r="8" spans="1:10" ht="12.75">
      <c r="A8" s="21">
        <v>557.5</v>
      </c>
      <c r="B8" s="22">
        <v>4.336885159483638</v>
      </c>
      <c r="C8" s="21">
        <v>568.6</v>
      </c>
      <c r="D8" s="23">
        <v>4.668269212107352</v>
      </c>
      <c r="E8" s="21">
        <v>579.7</v>
      </c>
      <c r="F8" s="23">
        <v>5.001288431020806</v>
      </c>
      <c r="G8" s="21">
        <v>590.8</v>
      </c>
      <c r="H8" s="23">
        <v>5.334391708428548</v>
      </c>
      <c r="I8" s="21">
        <v>601.9</v>
      </c>
      <c r="J8" s="23">
        <v>5.666096764480991</v>
      </c>
    </row>
    <row r="9" spans="1:10" ht="12.75">
      <c r="A9" s="24">
        <v>613</v>
      </c>
      <c r="B9" s="25">
        <v>5.99500138651188</v>
      </c>
      <c r="C9" s="24">
        <v>624.1</v>
      </c>
      <c r="D9" s="26">
        <v>6.319792165577256</v>
      </c>
      <c r="E9" s="24">
        <v>635.2</v>
      </c>
      <c r="F9" s="26">
        <v>6.639250923244589</v>
      </c>
      <c r="G9" s="24">
        <v>646.3</v>
      </c>
      <c r="H9" s="26">
        <v>6.952259043643376</v>
      </c>
      <c r="I9" s="24">
        <v>657.4</v>
      </c>
      <c r="J9" s="26">
        <v>7.257799937100516</v>
      </c>
    </row>
    <row r="10" spans="1:10" ht="12.75">
      <c r="A10" s="24">
        <v>668.5</v>
      </c>
      <c r="B10" s="25">
        <v>7.554959864341498</v>
      </c>
      <c r="C10" s="24">
        <v>679.6</v>
      </c>
      <c r="D10" s="26">
        <v>7.842927346134384</v>
      </c>
      <c r="E10" s="24">
        <v>690.7</v>
      </c>
      <c r="F10" s="26">
        <v>8.12099137406847</v>
      </c>
      <c r="G10" s="24">
        <v>701.8</v>
      </c>
      <c r="H10" s="26">
        <v>8.388538625321726</v>
      </c>
      <c r="I10" s="24">
        <v>712.9</v>
      </c>
      <c r="J10" s="26">
        <v>8.645049868999308</v>
      </c>
    </row>
    <row r="11" spans="1:10" ht="12.75">
      <c r="A11" s="21">
        <v>724</v>
      </c>
      <c r="B11" s="22">
        <v>8.890095734902232</v>
      </c>
      <c r="C11" s="21">
        <v>735.1</v>
      </c>
      <c r="D11" s="23">
        <v>9.123331998206856</v>
      </c>
      <c r="E11" s="21">
        <v>746.2</v>
      </c>
      <c r="F11" s="23">
        <v>9.344494516124191</v>
      </c>
      <c r="G11" s="21">
        <v>757.3</v>
      </c>
      <c r="H11" s="23">
        <v>9.553393935628451</v>
      </c>
      <c r="I11" s="21">
        <v>768.4</v>
      </c>
      <c r="J11" s="23">
        <v>9.749910275140293</v>
      </c>
    </row>
    <row r="12" spans="1:10" ht="12.75">
      <c r="A12" s="21">
        <v>779.5</v>
      </c>
      <c r="B12" s="22">
        <v>9.933987467860806</v>
      </c>
      <c r="C12" s="21">
        <v>790.6</v>
      </c>
      <c r="D12" s="23">
        <v>10.10562794042034</v>
      </c>
      <c r="E12" s="21">
        <v>801.7</v>
      </c>
      <c r="F12" s="23">
        <v>10.264887287722456</v>
      </c>
      <c r="G12" s="21">
        <v>812.8</v>
      </c>
      <c r="H12" s="23">
        <v>10.411869093350585</v>
      </c>
      <c r="I12" s="21">
        <v>823.9</v>
      </c>
      <c r="J12" s="23">
        <v>10.546719934650806</v>
      </c>
    </row>
    <row r="13" spans="1:10" ht="12.75">
      <c r="A13" s="24">
        <v>835</v>
      </c>
      <c r="B13" s="25">
        <v>10.669624602569948</v>
      </c>
      <c r="C13" s="24">
        <v>846.1</v>
      </c>
      <c r="D13" s="26">
        <v>10.780801558449175</v>
      </c>
      <c r="E13" s="24">
        <v>857.2</v>
      </c>
      <c r="F13" s="26">
        <v>10.880498643170162</v>
      </c>
      <c r="G13" s="24">
        <v>868.3</v>
      </c>
      <c r="H13" s="26">
        <v>10.968989048243246</v>
      </c>
      <c r="I13" s="24">
        <v>879.4</v>
      </c>
      <c r="J13" s="26">
        <v>11.046567553519873</v>
      </c>
    </row>
    <row r="14" spans="1:10" ht="12.75">
      <c r="A14" s="24">
        <v>890.5</v>
      </c>
      <c r="B14" s="25">
        <v>11.113547032122444</v>
      </c>
      <c r="C14" s="24">
        <v>901.6</v>
      </c>
      <c r="D14" s="26">
        <v>11.170255219815251</v>
      </c>
      <c r="E14" s="24">
        <v>912.7</v>
      </c>
      <c r="F14" s="26">
        <v>11.217031743319895</v>
      </c>
      <c r="G14" s="24">
        <v>923.8</v>
      </c>
      <c r="H14" s="26">
        <v>11.254225399913821</v>
      </c>
      <c r="I14" s="24">
        <v>934.9</v>
      </c>
      <c r="J14" s="26">
        <v>11.282191678981178</v>
      </c>
    </row>
    <row r="15" spans="1:10" ht="12.75">
      <c r="A15" s="21">
        <v>946</v>
      </c>
      <c r="B15" s="22">
        <v>11.30129051493021</v>
      </c>
      <c r="C15" s="21">
        <v>957.1</v>
      </c>
      <c r="D15" s="23">
        <v>11.3118842600054</v>
      </c>
      <c r="E15" s="21">
        <v>968.2</v>
      </c>
      <c r="F15" s="23">
        <v>11.314335864932703</v>
      </c>
      <c r="G15" s="21">
        <v>979.3</v>
      </c>
      <c r="H15" s="23">
        <v>11.309007255007426</v>
      </c>
      <c r="I15" s="21">
        <v>990.4</v>
      </c>
      <c r="J15" s="23">
        <v>11.29625788911775</v>
      </c>
    </row>
    <row r="16" spans="1:10" ht="12.75">
      <c r="A16" s="21">
        <v>1001.5</v>
      </c>
      <c r="B16" s="22">
        <v>11.276443489250697</v>
      </c>
      <c r="C16" s="21">
        <v>1012.6</v>
      </c>
      <c r="D16" s="23">
        <v>11.249914928225838</v>
      </c>
      <c r="E16" s="21">
        <v>1023.7</v>
      </c>
      <c r="F16" s="23">
        <v>11.217017263708605</v>
      </c>
      <c r="G16" s="21">
        <v>1034.8</v>
      </c>
      <c r="H16" s="23">
        <v>11.178088906950446</v>
      </c>
      <c r="I16" s="21">
        <v>1045.9</v>
      </c>
      <c r="J16" s="23">
        <v>11.133460915162821</v>
      </c>
    </row>
    <row r="17" spans="1:10" ht="12.75">
      <c r="A17" s="24">
        <v>1057</v>
      </c>
      <c r="B17" s="25">
        <v>11.08345639693903</v>
      </c>
      <c r="C17" s="24">
        <v>1068.1</v>
      </c>
      <c r="D17" s="26">
        <v>11.028390020677012</v>
      </c>
      <c r="E17" s="24">
        <v>1079.2</v>
      </c>
      <c r="F17" s="26">
        <v>10.968567616513663</v>
      </c>
      <c r="G17" s="24">
        <v>1090.3</v>
      </c>
      <c r="H17" s="26">
        <v>10.904285862850644</v>
      </c>
      <c r="I17" s="24">
        <v>1101.4</v>
      </c>
      <c r="J17" s="26">
        <v>10.835832049115803</v>
      </c>
    </row>
    <row r="18" spans="1:10" ht="12.75">
      <c r="A18" s="24">
        <v>1112.5</v>
      </c>
      <c r="B18" s="25">
        <v>10.763483906968197</v>
      </c>
      <c r="C18" s="24">
        <v>1123.6</v>
      </c>
      <c r="D18" s="26">
        <v>10.687509502700383</v>
      </c>
      <c r="E18" s="24">
        <v>1134.7</v>
      </c>
      <c r="F18" s="26">
        <v>10.608167184126696</v>
      </c>
      <c r="G18" s="24">
        <v>1145.8</v>
      </c>
      <c r="H18" s="26">
        <v>10.525705575755957</v>
      </c>
      <c r="I18" s="24">
        <v>1156.9</v>
      </c>
      <c r="J18" s="26">
        <v>10.440363616538555</v>
      </c>
    </row>
    <row r="19" spans="1:10" ht="12.75">
      <c r="A19" s="21">
        <v>1168</v>
      </c>
      <c r="B19" s="22">
        <v>10.352370634946501</v>
      </c>
      <c r="C19" s="21">
        <v>1179.1</v>
      </c>
      <c r="D19" s="23">
        <v>10.261946456583114</v>
      </c>
      <c r="E19" s="21">
        <v>1190.2</v>
      </c>
      <c r="F19" s="23">
        <v>10.169301539939948</v>
      </c>
      <c r="G19" s="21">
        <v>1201.3</v>
      </c>
      <c r="H19" s="23">
        <v>10.074637136308041</v>
      </c>
      <c r="I19" s="21">
        <v>1212.4</v>
      </c>
      <c r="J19" s="23">
        <v>9.978145470217628</v>
      </c>
    </row>
    <row r="20" spans="1:10" ht="12.75">
      <c r="A20" s="21">
        <v>1223.5</v>
      </c>
      <c r="B20" s="22">
        <v>9.880009937122162</v>
      </c>
      <c r="C20" s="21">
        <v>1234.6</v>
      </c>
      <c r="D20" s="23">
        <v>9.780405315361849</v>
      </c>
      <c r="E20" s="21">
        <v>1245.7</v>
      </c>
      <c r="F20" s="23">
        <v>9.679497989733933</v>
      </c>
      <c r="G20" s="21">
        <v>1256.8</v>
      </c>
      <c r="H20" s="23">
        <v>9.577446184273022</v>
      </c>
      <c r="I20" s="21">
        <v>1267.9</v>
      </c>
      <c r="J20" s="23">
        <v>9.474400202094287</v>
      </c>
    </row>
    <row r="21" spans="1:10" ht="12.75">
      <c r="A21" s="24">
        <v>1279</v>
      </c>
      <c r="B21" s="25">
        <v>9.370502670384345</v>
      </c>
      <c r="C21" s="24">
        <v>1290.1</v>
      </c>
      <c r="D21" s="26">
        <v>9.265888788837273</v>
      </c>
      <c r="E21" s="24">
        <v>1301.2</v>
      </c>
      <c r="F21" s="26">
        <v>9.160686580028429</v>
      </c>
      <c r="G21" s="24">
        <v>1312.3</v>
      </c>
      <c r="H21" s="26">
        <v>9.055017140396016</v>
      </c>
      <c r="I21" s="24">
        <v>1323.4</v>
      </c>
      <c r="J21" s="26">
        <v>8.948994890663185</v>
      </c>
    </row>
    <row r="22" spans="1:10" ht="12.75">
      <c r="A22" s="24">
        <v>1334.5</v>
      </c>
      <c r="B22" s="25">
        <v>8.842727824680972</v>
      </c>
      <c r="C22" s="24">
        <v>1345.6</v>
      </c>
      <c r="D22" s="26">
        <v>8.736317755807036</v>
      </c>
      <c r="E22" s="24">
        <v>1356.7</v>
      </c>
      <c r="F22" s="26">
        <v>8.629860560055644</v>
      </c>
      <c r="G22" s="24">
        <v>1367.8</v>
      </c>
      <c r="H22" s="26">
        <v>8.523446415366593</v>
      </c>
      <c r="I22" s="24">
        <v>1378.9</v>
      </c>
      <c r="J22" s="26">
        <v>8.417160036436666</v>
      </c>
    </row>
    <row r="23" spans="1:10" ht="12.75">
      <c r="A23" s="21">
        <v>1390</v>
      </c>
      <c r="B23" s="22">
        <v>8.311080904650263</v>
      </c>
      <c r="C23" s="21">
        <v>1401.1</v>
      </c>
      <c r="D23" s="23">
        <v>8.20528349272269</v>
      </c>
      <c r="E23" s="21">
        <v>1412.2</v>
      </c>
      <c r="F23" s="23">
        <v>8.099837483744281</v>
      </c>
      <c r="G23" s="21">
        <v>1423.3</v>
      </c>
      <c r="H23" s="23">
        <v>7.994807984375489</v>
      </c>
      <c r="I23" s="21">
        <v>1434.4</v>
      </c>
      <c r="J23" s="23">
        <v>7.890255732001975</v>
      </c>
    </row>
    <row r="24" spans="1:10" ht="12.75">
      <c r="A24" s="21">
        <v>1445.5</v>
      </c>
      <c r="B24" s="22">
        <v>7.786237295708282</v>
      </c>
      <c r="C24" s="21">
        <v>1456.6</v>
      </c>
      <c r="D24" s="23">
        <v>7.682805270974838</v>
      </c>
      <c r="E24" s="21">
        <v>1467.7</v>
      </c>
      <c r="F24" s="23">
        <v>7.580008468041623</v>
      </c>
      <c r="G24" s="21">
        <v>1478.8</v>
      </c>
      <c r="H24" s="23">
        <v>7.477892093917784</v>
      </c>
      <c r="I24" s="21">
        <v>1489.9</v>
      </c>
      <c r="J24" s="23">
        <v>7.376497928045817</v>
      </c>
    </row>
    <row r="25" spans="1:10" ht="12.75">
      <c r="A25" s="24">
        <v>1501</v>
      </c>
      <c r="B25" s="25">
        <v>7.27586449165707</v>
      </c>
      <c r="C25" s="24">
        <v>1512.1</v>
      </c>
      <c r="D25" s="26">
        <v>7.176027210877041</v>
      </c>
      <c r="E25" s="24">
        <v>1523.2</v>
      </c>
      <c r="F25" s="26">
        <v>7.077018573658905</v>
      </c>
      <c r="G25" s="24">
        <v>1534.3</v>
      </c>
      <c r="H25" s="26">
        <v>6.978868280641478</v>
      </c>
      <c r="I25" s="24">
        <v>1545.4</v>
      </c>
      <c r="J25" s="26">
        <v>6.881603390041793</v>
      </c>
    </row>
    <row r="26" spans="1:10" ht="12.75">
      <c r="A26" s="24">
        <v>1556.5</v>
      </c>
      <c r="B26" s="25">
        <v>6.785248456703123</v>
      </c>
      <c r="C26" s="24">
        <v>1567.6</v>
      </c>
      <c r="D26" s="26">
        <v>6.689825665431723</v>
      </c>
      <c r="E26" s="24">
        <v>1578.7</v>
      </c>
      <c r="F26" s="26">
        <v>6.595354958761367</v>
      </c>
      <c r="G26" s="24">
        <v>1589.8</v>
      </c>
      <c r="H26" s="26">
        <v>6.501854159292065</v>
      </c>
      <c r="I26" s="24">
        <v>1600.9</v>
      </c>
      <c r="J26" s="26">
        <v>6.409339086754559</v>
      </c>
    </row>
    <row r="27" spans="1:10" ht="12.75">
      <c r="A27" s="21">
        <v>1612</v>
      </c>
      <c r="B27" s="22">
        <v>6.317823669955121</v>
      </c>
      <c r="C27" s="21">
        <v>1623.1</v>
      </c>
      <c r="D27" s="23">
        <v>6.227320053757891</v>
      </c>
      <c r="E27" s="21">
        <v>1634.2</v>
      </c>
      <c r="F27" s="23">
        <v>6.137838701263824</v>
      </c>
      <c r="G27" s="21">
        <v>1645.3</v>
      </c>
      <c r="H27" s="23">
        <v>6.049388491345208</v>
      </c>
      <c r="I27" s="21">
        <v>1656.4</v>
      </c>
      <c r="J27" s="23">
        <v>5.961976811695075</v>
      </c>
    </row>
    <row r="28" spans="1:10" ht="12.75">
      <c r="A28" s="21">
        <v>1667.5</v>
      </c>
      <c r="B28" s="22">
        <v>5.875609647549641</v>
      </c>
      <c r="C28" s="21">
        <v>1678.6</v>
      </c>
      <c r="D28" s="23">
        <v>5.7902916662402735</v>
      </c>
      <c r="E28" s="21">
        <v>1689.7</v>
      </c>
      <c r="F28" s="23">
        <v>5.706026297730246</v>
      </c>
      <c r="G28" s="21">
        <v>1700.8</v>
      </c>
      <c r="H28" s="23">
        <v>5.622815811288152</v>
      </c>
      <c r="I28" s="21">
        <v>1711.9</v>
      </c>
      <c r="J28" s="23">
        <v>5.540661388447914</v>
      </c>
    </row>
    <row r="29" spans="1:10" ht="12.75">
      <c r="A29" s="24">
        <v>1723</v>
      </c>
      <c r="B29" s="25">
        <v>5.459563192401695</v>
      </c>
      <c r="C29" s="24">
        <v>1734.1</v>
      </c>
      <c r="D29" s="26">
        <v>5.3795204339693</v>
      </c>
      <c r="E29" s="24">
        <v>1745.2</v>
      </c>
      <c r="F29" s="26">
        <v>5.300531434283489</v>
      </c>
      <c r="G29" s="24">
        <v>1756.3</v>
      </c>
      <c r="H29" s="26">
        <v>5.2225936843277925</v>
      </c>
      <c r="I29" s="24">
        <v>1767.4</v>
      </c>
      <c r="J29" s="26">
        <v>5.145703901458247</v>
      </c>
    </row>
    <row r="30" spans="1:10" ht="12.75">
      <c r="A30" s="24">
        <v>1778.5</v>
      </c>
      <c r="B30" s="25">
        <v>5.069858083038927</v>
      </c>
      <c r="C30" s="24">
        <v>1789.6</v>
      </c>
      <c r="D30" s="26">
        <v>4.9950515573143015</v>
      </c>
      <c r="E30" s="24">
        <v>1800.7</v>
      </c>
      <c r="F30" s="26">
        <v>4.9212790316401325</v>
      </c>
      <c r="G30" s="24">
        <v>1811.8</v>
      </c>
      <c r="H30" s="26">
        <v>4.848534638188874</v>
      </c>
      <c r="I30" s="24">
        <v>1822.9</v>
      </c>
      <c r="J30" s="26">
        <v>4.7768119772426845</v>
      </c>
    </row>
    <row r="31" spans="1:10" ht="12.75">
      <c r="A31" s="21">
        <v>1834</v>
      </c>
      <c r="B31" s="22">
        <v>4.706104158182026</v>
      </c>
      <c r="C31" s="21">
        <v>1845.1</v>
      </c>
      <c r="D31" s="23">
        <v>4.6364038382756565</v>
      </c>
      <c r="E31" s="21">
        <v>1856.2</v>
      </c>
      <c r="F31" s="23">
        <v>4.567703259372095</v>
      </c>
      <c r="G31" s="21">
        <v>1867.3</v>
      </c>
      <c r="H31" s="23">
        <v>4.4999942825898716</v>
      </c>
      <c r="I31" s="21">
        <v>1878.4</v>
      </c>
      <c r="J31" s="23">
        <v>4.433268421100562</v>
      </c>
    </row>
    <row r="32" spans="1:10" ht="12.75">
      <c r="A32" s="21">
        <v>1889.5</v>
      </c>
      <c r="B32" s="22">
        <v>4.367516871093404</v>
      </c>
      <c r="C32" s="21">
        <v>1900.6</v>
      </c>
      <c r="D32" s="23">
        <v>4.302730541008594</v>
      </c>
      <c r="E32" s="21">
        <v>1911.7</v>
      </c>
      <c r="F32" s="23">
        <v>4.238900079121355</v>
      </c>
      <c r="G32" s="21">
        <v>1922.8</v>
      </c>
      <c r="H32" s="23">
        <v>4.176015899556645</v>
      </c>
      <c r="I32" s="21">
        <v>1933.9</v>
      </c>
      <c r="J32" s="23">
        <v>4.114068206809867</v>
      </c>
    </row>
    <row r="33" spans="1:10" ht="12.75">
      <c r="A33" s="24">
        <v>1945</v>
      </c>
      <c r="B33" s="25">
        <v>4.053047018847164</v>
      </c>
      <c r="C33" s="24">
        <v>1956.1</v>
      </c>
      <c r="D33" s="26">
        <v>3.9929421888545997</v>
      </c>
      <c r="E33" s="24">
        <v>1967.2</v>
      </c>
      <c r="F33" s="26">
        <v>3.9337434257029975</v>
      </c>
      <c r="G33" s="24">
        <v>1978.3</v>
      </c>
      <c r="H33" s="26">
        <v>3.8754403131924526</v>
      </c>
      <c r="I33" s="24">
        <v>1989.4</v>
      </c>
      <c r="J33" s="26">
        <v>3.8180223281375407</v>
      </c>
    </row>
    <row r="34" spans="1:10" ht="12.75">
      <c r="A34" s="24">
        <v>2000.5</v>
      </c>
      <c r="B34" s="25">
        <v>3.761478857351339</v>
      </c>
      <c r="C34" s="24">
        <v>2011.6</v>
      </c>
      <c r="D34" s="26">
        <v>3.705799213584345</v>
      </c>
      <c r="E34" s="24">
        <v>2022.7</v>
      </c>
      <c r="F34" s="26">
        <v>3.650972650471141</v>
      </c>
      <c r="G34" s="24">
        <v>2033.8</v>
      </c>
      <c r="H34" s="26">
        <v>3.596988376536061</v>
      </c>
      <c r="I34" s="24">
        <v>2044.9</v>
      </c>
      <c r="J34" s="26">
        <v>3.5438355683059024</v>
      </c>
    </row>
    <row r="35" spans="1:10" ht="12.75">
      <c r="A35" s="21">
        <v>2056</v>
      </c>
      <c r="B35" s="22">
        <v>3.491503382576108</v>
      </c>
      <c r="C35" s="21">
        <v>2067.1</v>
      </c>
      <c r="D35" s="23">
        <v>3.439980967874661</v>
      </c>
      <c r="E35" s="21">
        <v>2078.2</v>
      </c>
      <c r="F35" s="23">
        <v>3.389257475165488</v>
      </c>
      <c r="G35" s="21">
        <v>2089.3</v>
      </c>
      <c r="H35" s="23">
        <v>3.339322067831685</v>
      </c>
      <c r="I35" s="21">
        <v>2100.4</v>
      </c>
      <c r="J35" s="23">
        <v>3.290163930976424</v>
      </c>
    </row>
    <row r="36" spans="1:10" ht="12.75">
      <c r="A36" s="21">
        <v>2111.5</v>
      </c>
      <c r="B36" s="22">
        <v>3.2417722800782616</v>
      </c>
      <c r="C36" s="21">
        <v>2122.6</v>
      </c>
      <c r="D36" s="23">
        <v>3.194136369035196</v>
      </c>
      <c r="E36" s="21">
        <v>2133.7</v>
      </c>
      <c r="F36" s="23">
        <v>3.147245497630536</v>
      </c>
      <c r="G36" s="21">
        <v>2144.8</v>
      </c>
      <c r="H36" s="23">
        <v>3.101089018451975</v>
      </c>
      <c r="I36" s="21">
        <v>2155.9</v>
      </c>
      <c r="J36" s="23">
        <v>3.0556563432935944</v>
      </c>
    </row>
    <row r="37" spans="1:10" ht="12.75">
      <c r="A37" s="24">
        <v>2167</v>
      </c>
      <c r="B37" s="25">
        <v>3.0109369490692357</v>
      </c>
      <c r="C37" s="24">
        <v>2178.1</v>
      </c>
      <c r="D37" s="26">
        <v>2.966920383264368</v>
      </c>
      <c r="E37" s="24">
        <v>2189.2</v>
      </c>
      <c r="F37" s="26">
        <v>2.923596268951828</v>
      </c>
      <c r="G37" s="24">
        <v>2200.3</v>
      </c>
      <c r="H37" s="26">
        <v>2.8809543093960945</v>
      </c>
      <c r="I37" s="24">
        <v>2211.4</v>
      </c>
      <c r="J37" s="26">
        <v>2.8389842922690978</v>
      </c>
    </row>
    <row r="38" spans="1:10" ht="12.75">
      <c r="A38" s="24">
        <v>2222.5</v>
      </c>
      <c r="B38" s="25">
        <v>2.797676093499699</v>
      </c>
      <c r="C38" s="24">
        <v>2233.6</v>
      </c>
      <c r="D38" s="26">
        <v>2.757019680777608</v>
      </c>
      <c r="E38" s="24">
        <v>2244.7</v>
      </c>
      <c r="F38" s="26">
        <v>2.7170051167318467</v>
      </c>
      <c r="G38" s="24">
        <v>2255.8</v>
      </c>
      <c r="H38" s="26">
        <v>2.677622561802323</v>
      </c>
      <c r="I38" s="24">
        <v>2266.9</v>
      </c>
      <c r="J38" s="26">
        <v>2.6388622768226453</v>
      </c>
    </row>
    <row r="39" spans="1:10" ht="12.75">
      <c r="A39" s="21">
        <v>2278</v>
      </c>
      <c r="B39" s="22">
        <v>2.6007146253310927</v>
      </c>
      <c r="C39" s="21">
        <v>2289.1</v>
      </c>
      <c r="D39" s="23">
        <v>2.5631700756257576</v>
      </c>
      <c r="E39" s="21">
        <v>2300.2</v>
      </c>
      <c r="F39" s="23">
        <v>2.526219202579302</v>
      </c>
      <c r="G39" s="21">
        <v>2311.3</v>
      </c>
      <c r="H39" s="23">
        <v>2.4898526892278325</v>
      </c>
      <c r="I39" s="21">
        <v>2322.4</v>
      </c>
      <c r="J39" s="23">
        <v>2.454061328147445</v>
      </c>
    </row>
    <row r="40" spans="1:10" ht="12.75">
      <c r="A40" s="21">
        <v>2333.5</v>
      </c>
      <c r="B40" s="22">
        <v>2.418836022631682</v>
      </c>
      <c r="C40" s="21">
        <v>2344.6</v>
      </c>
      <c r="D40" s="23">
        <v>2.3841677876821876</v>
      </c>
      <c r="E40" s="21">
        <v>2355.7</v>
      </c>
      <c r="F40" s="23">
        <v>2.3500477508242112</v>
      </c>
      <c r="G40" s="21">
        <v>2366.8</v>
      </c>
      <c r="H40" s="23">
        <v>2.3164671527581833</v>
      </c>
      <c r="I40" s="21">
        <v>2377.9</v>
      </c>
      <c r="J40" s="23">
        <v>2.2834173478576223</v>
      </c>
    </row>
    <row r="41" spans="1:10" ht="12.75">
      <c r="A41" s="24">
        <v>2389</v>
      </c>
      <c r="B41" s="25">
        <v>2.2508898045236276</v>
      </c>
      <c r="C41" s="24">
        <v>2400.1</v>
      </c>
      <c r="D41" s="26">
        <v>2.2188761054051773</v>
      </c>
      <c r="E41" s="24">
        <v>2411.2</v>
      </c>
      <c r="F41" s="26">
        <v>2.1873679474940957</v>
      </c>
      <c r="G41" s="24">
        <v>2422.3</v>
      </c>
      <c r="H41" s="26">
        <v>2.1563571421033036</v>
      </c>
      <c r="I41" s="24">
        <v>2433.4</v>
      </c>
      <c r="J41" s="26">
        <v>2.1258356147362023</v>
      </c>
    </row>
    <row r="42" spans="1:10" ht="12.75">
      <c r="A42" s="24">
        <v>2444.5</v>
      </c>
      <c r="B42" s="25">
        <v>2.0957954048547176</v>
      </c>
      <c r="C42" s="24">
        <v>2455.6</v>
      </c>
      <c r="D42" s="26">
        <v>2.0662286655532114</v>
      </c>
      <c r="E42" s="24">
        <v>2466.7</v>
      </c>
      <c r="F42" s="26">
        <v>2.0371276631450184</v>
      </c>
      <c r="G42" s="24">
        <v>2477.8</v>
      </c>
      <c r="H42" s="26">
        <v>2.0084847766677725</v>
      </c>
      <c r="I42" s="24">
        <v>2488.9</v>
      </c>
      <c r="J42" s="26">
        <v>1.9802924973138099</v>
      </c>
    </row>
    <row r="43" spans="1:10" ht="12.75">
      <c r="A43" s="21">
        <v>2500</v>
      </c>
      <c r="B43" s="22">
        <v>1.9525434277912541</v>
      </c>
      <c r="C43" s="21" t="e">
        <v>#N/A</v>
      </c>
      <c r="D43" s="23" t="e">
        <v>#N/A</v>
      </c>
      <c r="E43" s="21" t="e">
        <v>#N/A</v>
      </c>
      <c r="F43" s="23" t="e">
        <v>#N/A</v>
      </c>
      <c r="G43" s="21" t="e">
        <v>#N/A</v>
      </c>
      <c r="H43" s="23" t="e">
        <v>#N/A</v>
      </c>
      <c r="I43" s="21" t="e">
        <v>#N/A</v>
      </c>
      <c r="J43" s="23" t="e">
        <v>#N/A</v>
      </c>
    </row>
    <row r="44" spans="1:10" ht="12.75">
      <c r="A44" s="21" t="e">
        <v>#N/A</v>
      </c>
      <c r="B44" s="22" t="e">
        <v>#N/A</v>
      </c>
      <c r="C44" s="21" t="e">
        <v>#N/A</v>
      </c>
      <c r="D44" s="23" t="e">
        <v>#N/A</v>
      </c>
      <c r="E44" s="21" t="e">
        <v>#N/A</v>
      </c>
      <c r="F44" s="23" t="e">
        <v>#N/A</v>
      </c>
      <c r="G44" s="21" t="e">
        <v>#N/A</v>
      </c>
      <c r="H44" s="23" t="e">
        <v>#N/A</v>
      </c>
      <c r="I44" s="21" t="e">
        <v>#N/A</v>
      </c>
      <c r="J44" s="23" t="e">
        <v>#N/A</v>
      </c>
    </row>
    <row r="45" spans="1:10" ht="12.75">
      <c r="A45" s="24" t="e">
        <v>#N/A</v>
      </c>
      <c r="B45" s="25" t="e">
        <v>#N/A</v>
      </c>
      <c r="C45" s="24" t="e">
        <v>#N/A</v>
      </c>
      <c r="D45" s="26" t="e">
        <v>#N/A</v>
      </c>
      <c r="E45" s="24" t="e">
        <v>#N/A</v>
      </c>
      <c r="F45" s="26" t="e">
        <v>#N/A</v>
      </c>
      <c r="G45" s="24" t="e">
        <v>#N/A</v>
      </c>
      <c r="H45" s="26" t="e">
        <v>#N/A</v>
      </c>
      <c r="I45" s="24" t="e">
        <v>#N/A</v>
      </c>
      <c r="J45" s="26" t="e">
        <v>#N/A</v>
      </c>
    </row>
    <row r="46" spans="1:10" ht="12.75">
      <c r="A46" s="24" t="e">
        <v>#N/A</v>
      </c>
      <c r="B46" s="25" t="e">
        <v>#N/A</v>
      </c>
      <c r="C46" s="24" t="e">
        <v>#N/A</v>
      </c>
      <c r="D46" s="26" t="e">
        <v>#N/A</v>
      </c>
      <c r="E46" s="24" t="e">
        <v>#N/A</v>
      </c>
      <c r="F46" s="26" t="e">
        <v>#N/A</v>
      </c>
      <c r="G46" s="24" t="e">
        <v>#N/A</v>
      </c>
      <c r="H46" s="26" t="e">
        <v>#N/A</v>
      </c>
      <c r="I46" s="24" t="e">
        <v>#N/A</v>
      </c>
      <c r="J46" s="26" t="e">
        <v>#N/A</v>
      </c>
    </row>
    <row r="47" spans="1:10" ht="12.75">
      <c r="A47" s="21" t="e">
        <v>#N/A</v>
      </c>
      <c r="B47" s="22" t="e">
        <v>#N/A</v>
      </c>
      <c r="C47" s="21" t="e">
        <v>#N/A</v>
      </c>
      <c r="D47" s="23" t="e">
        <v>#N/A</v>
      </c>
      <c r="E47" s="21" t="e">
        <v>#N/A</v>
      </c>
      <c r="F47" s="23" t="e">
        <v>#N/A</v>
      </c>
      <c r="G47" s="21" t="e">
        <v>#N/A</v>
      </c>
      <c r="H47" s="23" t="e">
        <v>#N/A</v>
      </c>
      <c r="I47" s="21" t="e">
        <v>#N/A</v>
      </c>
      <c r="J47" s="23" t="e">
        <v>#N/A</v>
      </c>
    </row>
    <row r="48" spans="1:10" ht="13.5" thickBot="1">
      <c r="A48" s="27">
        <v>2500</v>
      </c>
      <c r="B48" s="28">
        <v>1.9525434277912541</v>
      </c>
      <c r="C48" s="27"/>
      <c r="D48" s="29"/>
      <c r="E48" s="27"/>
      <c r="F48" s="29"/>
      <c r="G48" s="27"/>
      <c r="H48" s="29"/>
      <c r="I48" s="27"/>
      <c r="J48" s="29"/>
    </row>
    <row r="49" spans="1:2" ht="13.5" thickTop="1">
      <c r="A49" s="17"/>
      <c r="B49" s="16"/>
    </row>
    <row r="50" spans="1:2" ht="12.75">
      <c r="A50" s="17"/>
      <c r="B50" s="16"/>
    </row>
    <row r="51" spans="1:2" ht="12.75">
      <c r="A51" s="17"/>
      <c r="B51" s="16"/>
    </row>
    <row r="52" spans="1:2" ht="12.75">
      <c r="A52" s="17"/>
      <c r="B52" s="16"/>
    </row>
    <row r="53" spans="1:2" ht="12.75">
      <c r="A53" s="17"/>
      <c r="B53" s="16"/>
    </row>
    <row r="54" spans="1:2" ht="12.75">
      <c r="A54" s="17"/>
      <c r="B54" s="16"/>
    </row>
    <row r="55" spans="1:2" ht="12.75">
      <c r="A55" s="17"/>
      <c r="B55" s="16"/>
    </row>
    <row r="56" spans="1:2" ht="12.75">
      <c r="A56" s="17"/>
      <c r="B56" s="16"/>
    </row>
    <row r="57" spans="1:2" ht="12.75">
      <c r="A57" s="17"/>
      <c r="B57" s="16"/>
    </row>
    <row r="58" spans="1:2" ht="12.75">
      <c r="A58" s="17"/>
      <c r="B58" s="16"/>
    </row>
    <row r="59" spans="1:2" ht="12.75">
      <c r="A59" s="17"/>
      <c r="B59" s="16"/>
    </row>
    <row r="60" spans="1:2" ht="12.75">
      <c r="A60" s="17"/>
      <c r="B60" s="16"/>
    </row>
    <row r="61" spans="1:2" ht="12.75">
      <c r="A61" s="17"/>
      <c r="B61" s="16"/>
    </row>
    <row r="62" spans="1:2" ht="12.75">
      <c r="A62" s="17"/>
      <c r="B62" s="16"/>
    </row>
    <row r="63" spans="1:2" ht="12.75">
      <c r="A63" s="17"/>
      <c r="B63" s="16"/>
    </row>
    <row r="64" spans="1:2" ht="12.75">
      <c r="A64" s="17"/>
      <c r="B64" s="16"/>
    </row>
    <row r="65" spans="1:2" ht="12.75">
      <c r="A65" s="17"/>
      <c r="B65" s="16"/>
    </row>
    <row r="66" spans="1:2" ht="12.75">
      <c r="A66" s="17"/>
      <c r="B66" s="16"/>
    </row>
    <row r="67" spans="1:2" ht="12.75">
      <c r="A67" s="17"/>
      <c r="B67" s="16"/>
    </row>
    <row r="68" spans="1:2" ht="12.75">
      <c r="A68" s="17"/>
      <c r="B68" s="16"/>
    </row>
    <row r="69" spans="1:2" ht="12.75">
      <c r="A69" s="17"/>
      <c r="B69" s="16"/>
    </row>
    <row r="70" spans="1:2" ht="12.75">
      <c r="A70" s="17"/>
      <c r="B70" s="16"/>
    </row>
    <row r="71" spans="1:2" ht="12.75">
      <c r="A71" s="17"/>
      <c r="B71" s="16"/>
    </row>
    <row r="72" spans="1:2" ht="12.75">
      <c r="A72" s="17"/>
      <c r="B72" s="16"/>
    </row>
    <row r="73" spans="1:2" ht="12.75">
      <c r="A73" s="17"/>
      <c r="B73" s="16"/>
    </row>
    <row r="74" spans="1:2" ht="12.75">
      <c r="A74" s="17"/>
      <c r="B74" s="16"/>
    </row>
    <row r="75" spans="1:2" ht="12.75">
      <c r="A75" s="17"/>
      <c r="B75" s="16"/>
    </row>
    <row r="76" spans="1:2" ht="12.75">
      <c r="A76" s="17"/>
      <c r="B76" s="16"/>
    </row>
    <row r="77" spans="1:2" ht="12.75">
      <c r="A77" s="17"/>
      <c r="B77" s="16"/>
    </row>
    <row r="78" spans="1:2" ht="12.75">
      <c r="A78" s="17"/>
      <c r="B78" s="16"/>
    </row>
    <row r="79" spans="1:2" ht="12.75">
      <c r="A79" s="17"/>
      <c r="B79" s="16"/>
    </row>
    <row r="80" spans="1:2" ht="12.75">
      <c r="A80" s="17"/>
      <c r="B80" s="16"/>
    </row>
    <row r="81" spans="1:2" ht="12.75">
      <c r="A81" s="17"/>
      <c r="B81" s="16"/>
    </row>
    <row r="82" spans="1:2" ht="12.75">
      <c r="A82" s="17"/>
      <c r="B82" s="16"/>
    </row>
    <row r="83" spans="1:2" ht="12.75">
      <c r="A83" s="17"/>
      <c r="B83" s="16"/>
    </row>
    <row r="84" spans="1:2" ht="12.75">
      <c r="A84" s="17"/>
      <c r="B84" s="16"/>
    </row>
    <row r="85" spans="1:2" ht="12.75">
      <c r="A85" s="17"/>
      <c r="B85" s="16"/>
    </row>
    <row r="86" spans="1:2" ht="12.75">
      <c r="A86" s="17"/>
      <c r="B86" s="16"/>
    </row>
    <row r="87" spans="1:2" ht="12.75">
      <c r="A87" s="17"/>
      <c r="B87" s="16"/>
    </row>
    <row r="88" spans="1:2" ht="12.75">
      <c r="A88" s="17"/>
      <c r="B88" s="16"/>
    </row>
    <row r="89" spans="1:2" ht="12.75">
      <c r="A89" s="17"/>
      <c r="B89" s="16"/>
    </row>
    <row r="90" spans="1:2" ht="12.75">
      <c r="A90" s="17"/>
      <c r="B90" s="16"/>
    </row>
    <row r="91" spans="1:2" ht="12.75">
      <c r="A91" s="17"/>
      <c r="B91" s="16"/>
    </row>
    <row r="92" spans="1:2" ht="12.75">
      <c r="A92" s="17"/>
      <c r="B92" s="16"/>
    </row>
    <row r="93" spans="1:2" ht="12.75">
      <c r="A93" s="17"/>
      <c r="B93" s="16"/>
    </row>
    <row r="94" spans="1:2" ht="12.75">
      <c r="A94" s="17"/>
      <c r="B94" s="16"/>
    </row>
    <row r="95" spans="1:2" ht="12.75">
      <c r="A95" s="17"/>
      <c r="B95" s="16"/>
    </row>
    <row r="96" spans="1:2" ht="12.75">
      <c r="A96" s="17"/>
      <c r="B96" s="16"/>
    </row>
    <row r="97" spans="1:2" ht="12.75">
      <c r="A97" s="17"/>
      <c r="B97" s="16"/>
    </row>
    <row r="98" spans="1:2" ht="12.75">
      <c r="A98" s="17"/>
      <c r="B98" s="16"/>
    </row>
    <row r="99" spans="1:2" ht="12.75">
      <c r="A99" s="17"/>
      <c r="B99" s="16"/>
    </row>
    <row r="100" spans="1:2" ht="12.75">
      <c r="A100" s="17"/>
      <c r="B100" s="16"/>
    </row>
    <row r="101" spans="1:2" ht="12.75">
      <c r="A101" s="17"/>
      <c r="B101" s="16"/>
    </row>
    <row r="102" spans="1:2" ht="12.75">
      <c r="A102" s="17"/>
      <c r="B102" s="16"/>
    </row>
    <row r="103" spans="1:2" ht="12.75">
      <c r="A103" s="17"/>
      <c r="B103" s="16"/>
    </row>
    <row r="104" spans="1:2" ht="12.75">
      <c r="A104" s="17"/>
      <c r="B104" s="16"/>
    </row>
    <row r="105" spans="1:2" ht="12.75">
      <c r="A105" s="17"/>
      <c r="B105" s="16"/>
    </row>
    <row r="106" spans="1:2" ht="12.75">
      <c r="A106" s="17"/>
      <c r="B106" s="16"/>
    </row>
    <row r="107" spans="1:2" ht="12.75">
      <c r="A107" s="17"/>
      <c r="B107" s="16"/>
    </row>
    <row r="108" spans="1:2" ht="12.75">
      <c r="A108" s="17"/>
      <c r="B108" s="16"/>
    </row>
    <row r="109" spans="1:2" ht="12.75">
      <c r="A109" s="17"/>
      <c r="B109" s="16"/>
    </row>
    <row r="110" spans="1:2" ht="12.75">
      <c r="A110" s="17"/>
      <c r="B110" s="16"/>
    </row>
    <row r="111" spans="1:2" ht="12.75">
      <c r="A111" s="17"/>
      <c r="B111" s="16"/>
    </row>
    <row r="112" spans="1:2" ht="12.75">
      <c r="A112" s="17"/>
      <c r="B112" s="16"/>
    </row>
    <row r="113" spans="1:2" ht="12.75">
      <c r="A113" s="17"/>
      <c r="B113" s="16"/>
    </row>
    <row r="114" spans="1:2" ht="12.75">
      <c r="A114" s="17"/>
      <c r="B114" s="16"/>
    </row>
    <row r="115" spans="1:2" ht="12.75">
      <c r="A115" s="17"/>
      <c r="B115" s="16"/>
    </row>
    <row r="116" spans="1:2" ht="12.75">
      <c r="A116" s="17"/>
      <c r="B116" s="16"/>
    </row>
    <row r="117" spans="1:2" ht="12.75">
      <c r="A117" s="17"/>
      <c r="B117" s="16"/>
    </row>
    <row r="118" spans="1:2" ht="12.75">
      <c r="A118" s="17"/>
      <c r="B118" s="16"/>
    </row>
    <row r="119" spans="1:2" ht="12.75">
      <c r="A119" s="17"/>
      <c r="B119" s="16"/>
    </row>
    <row r="120" spans="1:2" ht="12.75">
      <c r="A120" s="17"/>
      <c r="B120" s="16"/>
    </row>
    <row r="121" spans="1:2" ht="12.75">
      <c r="A121" s="17"/>
      <c r="B121" s="16"/>
    </row>
    <row r="122" spans="1:2" ht="12.75">
      <c r="A122" s="17"/>
      <c r="B122" s="16"/>
    </row>
    <row r="123" spans="1:2" ht="12.75">
      <c r="A123" s="17"/>
      <c r="B123" s="16"/>
    </row>
    <row r="124" spans="1:2" ht="12.75">
      <c r="A124" s="17"/>
      <c r="B124" s="16"/>
    </row>
    <row r="125" spans="1:2" ht="12.75">
      <c r="A125" s="17"/>
      <c r="B125" s="16"/>
    </row>
    <row r="126" spans="1:2" ht="12.75">
      <c r="A126" s="17"/>
      <c r="B126" s="16"/>
    </row>
    <row r="127" spans="1:2" ht="12.75">
      <c r="A127" s="17"/>
      <c r="B127" s="16"/>
    </row>
    <row r="128" spans="1:2" ht="12.75">
      <c r="A128" s="17"/>
      <c r="B128" s="16"/>
    </row>
    <row r="129" spans="1:2" ht="12.75">
      <c r="A129" s="17"/>
      <c r="B129" s="16"/>
    </row>
    <row r="130" spans="1:2" ht="12.75">
      <c r="A130" s="17"/>
      <c r="B130" s="16"/>
    </row>
    <row r="131" spans="1:2" ht="12.75">
      <c r="A131" s="17"/>
      <c r="B131" s="16"/>
    </row>
    <row r="132" spans="1:2" ht="12.75">
      <c r="A132" s="17"/>
      <c r="B132" s="16"/>
    </row>
    <row r="133" spans="1:2" ht="12.75">
      <c r="A133" s="17"/>
      <c r="B133" s="16"/>
    </row>
    <row r="134" spans="1:2" ht="12.75">
      <c r="A134" s="17"/>
      <c r="B134" s="16"/>
    </row>
    <row r="135" spans="1:2" ht="12.75">
      <c r="A135" s="17"/>
      <c r="B135" s="16"/>
    </row>
    <row r="136" spans="1:2" ht="12.75">
      <c r="A136" s="17"/>
      <c r="B136" s="16"/>
    </row>
    <row r="137" spans="1:2" ht="12.75">
      <c r="A137" s="17"/>
      <c r="B137" s="16"/>
    </row>
    <row r="138" spans="1:2" ht="12.75">
      <c r="A138" s="17"/>
      <c r="B138" s="16"/>
    </row>
    <row r="139" spans="1:2" ht="12.75">
      <c r="A139" s="17"/>
      <c r="B139" s="16"/>
    </row>
    <row r="140" spans="1:2" ht="12.75">
      <c r="A140" s="17"/>
      <c r="B140" s="16"/>
    </row>
    <row r="141" spans="1:2" ht="12.75">
      <c r="A141" s="17"/>
      <c r="B141" s="16"/>
    </row>
    <row r="142" spans="1:2" ht="12.75">
      <c r="A142" s="17"/>
      <c r="B142" s="16"/>
    </row>
    <row r="143" spans="1:2" ht="12.75">
      <c r="A143" s="17"/>
      <c r="B143" s="16"/>
    </row>
    <row r="144" spans="1:2" ht="12.75">
      <c r="A144" s="17"/>
      <c r="B144" s="16"/>
    </row>
    <row r="145" spans="1:2" ht="12.75">
      <c r="A145" s="17"/>
      <c r="B145" s="16"/>
    </row>
    <row r="146" spans="1:2" ht="12.75">
      <c r="A146" s="17"/>
      <c r="B146" s="16"/>
    </row>
    <row r="147" spans="1:2" ht="12.75">
      <c r="A147" s="17"/>
      <c r="B147" s="16"/>
    </row>
    <row r="148" spans="1:2" ht="12.75">
      <c r="A148" s="17"/>
      <c r="B148" s="16"/>
    </row>
    <row r="149" spans="1:2" ht="12.75">
      <c r="A149" s="17"/>
      <c r="B149" s="16"/>
    </row>
    <row r="150" spans="1:2" ht="12.75">
      <c r="A150" s="17"/>
      <c r="B150" s="16"/>
    </row>
    <row r="151" spans="1:2" ht="12.75">
      <c r="A151" s="17"/>
      <c r="B151" s="16"/>
    </row>
    <row r="152" spans="1:2" ht="12.75">
      <c r="A152" s="17"/>
      <c r="B152" s="16"/>
    </row>
    <row r="153" spans="1:2" ht="12.75">
      <c r="A153" s="17"/>
      <c r="B153" s="16"/>
    </row>
    <row r="154" spans="1:2" ht="12.75">
      <c r="A154" s="17"/>
      <c r="B154" s="16"/>
    </row>
    <row r="155" spans="1:2" ht="12.75">
      <c r="A155" s="17"/>
      <c r="B155" s="16"/>
    </row>
    <row r="156" spans="1:2" ht="12.75">
      <c r="A156" s="17"/>
      <c r="B156" s="16"/>
    </row>
    <row r="157" spans="1:2" ht="12.75">
      <c r="A157" s="17"/>
      <c r="B157" s="16"/>
    </row>
    <row r="158" spans="1:2" ht="12.75">
      <c r="A158" s="17"/>
      <c r="B158" s="16"/>
    </row>
    <row r="159" spans="1:2" ht="12.75">
      <c r="A159" s="17"/>
      <c r="B159" s="16"/>
    </row>
    <row r="160" spans="1:2" ht="12.75">
      <c r="A160" s="17"/>
      <c r="B160" s="16"/>
    </row>
    <row r="161" spans="1:2" ht="12.75">
      <c r="A161" s="17"/>
      <c r="B161" s="16"/>
    </row>
    <row r="162" spans="1:2" ht="12.75">
      <c r="A162" s="17"/>
      <c r="B162" s="16"/>
    </row>
    <row r="163" spans="1:2" ht="12.75">
      <c r="A163" s="17"/>
      <c r="B163" s="16"/>
    </row>
    <row r="164" spans="1:2" ht="12.75">
      <c r="A164" s="17"/>
      <c r="B164" s="16"/>
    </row>
    <row r="165" spans="1:2" ht="12.75">
      <c r="A165" s="17"/>
      <c r="B165" s="16"/>
    </row>
    <row r="166" spans="1:2" ht="12.75">
      <c r="A166" s="17"/>
      <c r="B166" s="16"/>
    </row>
    <row r="167" spans="1:2" ht="12.75">
      <c r="A167" s="17"/>
      <c r="B167" s="16"/>
    </row>
    <row r="168" spans="1:2" ht="12.75">
      <c r="A168" s="17"/>
      <c r="B168" s="16"/>
    </row>
    <row r="169" spans="1:2" ht="12.75">
      <c r="A169" s="17"/>
      <c r="B169" s="16"/>
    </row>
    <row r="170" spans="1:2" ht="12.75">
      <c r="A170" s="17"/>
      <c r="B170" s="16"/>
    </row>
    <row r="171" spans="1:2" ht="12.75">
      <c r="A171" s="17"/>
      <c r="B171" s="16"/>
    </row>
    <row r="172" spans="1:2" ht="12.75">
      <c r="A172" s="17"/>
      <c r="B172" s="16"/>
    </row>
    <row r="173" spans="1:2" ht="12.75">
      <c r="A173" s="17"/>
      <c r="B173" s="16"/>
    </row>
    <row r="174" spans="1:2" ht="12.75">
      <c r="A174" s="17"/>
      <c r="B174" s="16"/>
    </row>
    <row r="175" spans="1:2" ht="12.75">
      <c r="A175" s="17"/>
      <c r="B175" s="16"/>
    </row>
    <row r="176" spans="1:2" ht="12.75">
      <c r="A176" s="17"/>
      <c r="B176" s="16"/>
    </row>
    <row r="177" spans="1:2" ht="12.75">
      <c r="A177" s="17"/>
      <c r="B177" s="16"/>
    </row>
    <row r="178" spans="1:2" ht="12.75">
      <c r="A178" s="17"/>
      <c r="B178" s="16"/>
    </row>
    <row r="179" spans="1:2" ht="12.75">
      <c r="A179" s="17"/>
      <c r="B179" s="16"/>
    </row>
    <row r="180" spans="1:2" ht="12.75">
      <c r="A180" s="17"/>
      <c r="B180" s="16"/>
    </row>
    <row r="181" spans="1:2" ht="12.75">
      <c r="A181" s="17"/>
      <c r="B181" s="16"/>
    </row>
    <row r="182" spans="1:2" ht="12.75">
      <c r="A182" s="17"/>
      <c r="B182" s="16"/>
    </row>
    <row r="183" spans="1:2" ht="12.75">
      <c r="A183" s="17"/>
      <c r="B183" s="16"/>
    </row>
    <row r="184" spans="1:2" ht="12.75">
      <c r="A184" s="17"/>
      <c r="B184" s="16"/>
    </row>
    <row r="185" spans="1:2" ht="12.75">
      <c r="A185" s="17"/>
      <c r="B185" s="16"/>
    </row>
    <row r="186" spans="1:2" ht="12.75">
      <c r="A186" s="17"/>
      <c r="B186" s="16"/>
    </row>
    <row r="187" spans="1:2" ht="12.75">
      <c r="A187" s="17"/>
      <c r="B187" s="16"/>
    </row>
    <row r="188" spans="1:2" ht="12.75">
      <c r="A188" s="17"/>
      <c r="B188" s="16"/>
    </row>
    <row r="189" spans="1:2" ht="12.75">
      <c r="A189" s="17"/>
      <c r="B189" s="16"/>
    </row>
    <row r="190" spans="1:2" ht="12.75">
      <c r="A190" s="17"/>
      <c r="B190" s="16"/>
    </row>
    <row r="191" spans="1:2" ht="12.75">
      <c r="A191" s="17"/>
      <c r="B191" s="16"/>
    </row>
    <row r="192" spans="1:2" ht="12.75">
      <c r="A192" s="17"/>
      <c r="B192" s="16"/>
    </row>
    <row r="193" spans="1:2" ht="12.75">
      <c r="A193" s="17"/>
      <c r="B193" s="16"/>
    </row>
    <row r="194" spans="1:2" ht="12.75">
      <c r="A194" s="17"/>
      <c r="B194" s="16"/>
    </row>
    <row r="195" spans="1:2" ht="12.75">
      <c r="A195" s="17"/>
      <c r="B195" s="16"/>
    </row>
    <row r="196" spans="1:2" ht="12.75">
      <c r="A196" s="17"/>
      <c r="B196" s="16"/>
    </row>
    <row r="197" spans="1:2" ht="12.75">
      <c r="A197" s="17"/>
      <c r="B197" s="16"/>
    </row>
    <row r="198" spans="1:2" ht="12.75">
      <c r="A198" s="17"/>
      <c r="B198" s="16"/>
    </row>
    <row r="199" spans="1:2" ht="12.75">
      <c r="A199" s="17"/>
      <c r="B199" s="16"/>
    </row>
    <row r="200" spans="1:2" ht="12.75">
      <c r="A200" s="17"/>
      <c r="B200" s="16"/>
    </row>
    <row r="201" spans="1:2" ht="12.75">
      <c r="A201" s="17"/>
      <c r="B201" s="16"/>
    </row>
    <row r="202" spans="1:2" ht="12.75">
      <c r="A202" s="17"/>
      <c r="B202" s="16"/>
    </row>
    <row r="203" spans="1:2" ht="12.75">
      <c r="A203" s="17"/>
      <c r="B203" s="16"/>
    </row>
    <row r="204" spans="1:2" ht="12.75">
      <c r="A204" s="17"/>
      <c r="B204" s="16"/>
    </row>
    <row r="205" spans="1:2" ht="12.75">
      <c r="A205" s="17"/>
      <c r="B205" s="16"/>
    </row>
    <row r="206" spans="1:2" ht="12.75">
      <c r="A206" s="17"/>
      <c r="B206" s="16"/>
    </row>
    <row r="207" spans="1:2" ht="12.75">
      <c r="A207" s="17"/>
      <c r="B207" s="16"/>
    </row>
    <row r="208" spans="1:2" ht="12.75">
      <c r="A208" s="17"/>
      <c r="B208" s="16"/>
    </row>
    <row r="209" spans="1:2" ht="12.75">
      <c r="A209" s="17"/>
      <c r="B209" s="16"/>
    </row>
    <row r="210" spans="1:2" ht="12.75">
      <c r="A210" s="17"/>
      <c r="B210" s="16"/>
    </row>
    <row r="211" spans="1:2" ht="12.75">
      <c r="A211" s="17"/>
      <c r="B211" s="16"/>
    </row>
    <row r="212" spans="1:2" ht="12.75">
      <c r="A212" s="17"/>
      <c r="B212" s="16"/>
    </row>
    <row r="213" spans="1:2" ht="12.75">
      <c r="A213" s="17"/>
      <c r="B213" s="16"/>
    </row>
    <row r="214" spans="1:2" ht="12.75">
      <c r="A214" s="17"/>
      <c r="B214" s="16"/>
    </row>
    <row r="215" spans="1:2" ht="12.75">
      <c r="A215" s="17"/>
      <c r="B215" s="16"/>
    </row>
    <row r="216" spans="1:2" ht="12.75">
      <c r="A216" s="17"/>
      <c r="B216" s="16"/>
    </row>
    <row r="217" spans="1:2" ht="12.75">
      <c r="A217" s="17"/>
      <c r="B217" s="16"/>
    </row>
    <row r="218" spans="1:2" ht="12.75">
      <c r="A218" s="17"/>
      <c r="B218" s="16"/>
    </row>
    <row r="219" spans="1:2" ht="12.75">
      <c r="A219" s="17"/>
      <c r="B219" s="16"/>
    </row>
    <row r="220" spans="1:2" ht="12.75">
      <c r="A220" s="17"/>
      <c r="B220" s="16"/>
    </row>
    <row r="221" spans="1:2" ht="12.75">
      <c r="A221" s="17"/>
      <c r="B221" s="16"/>
    </row>
    <row r="222" spans="1:2" ht="12.75">
      <c r="A222" s="17"/>
      <c r="B222" s="16"/>
    </row>
    <row r="223" spans="1:2" ht="12.75">
      <c r="A223" s="17"/>
      <c r="B223" s="16"/>
    </row>
    <row r="224" spans="1:2" ht="12.75">
      <c r="A224" s="17"/>
      <c r="B224" s="16"/>
    </row>
    <row r="225" spans="1:2" ht="12.75">
      <c r="A225" s="17"/>
      <c r="B225" s="16"/>
    </row>
    <row r="226" spans="1:2" ht="12.75">
      <c r="A226" s="17"/>
      <c r="B226" s="16"/>
    </row>
  </sheetData>
  <sheetProtection/>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LambdaNetIC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Bruce Brunschwig</cp:lastModifiedBy>
  <cp:lastPrinted>2008-06-09T15:29:40Z</cp:lastPrinted>
  <dcterms:created xsi:type="dcterms:W3CDTF">2003-05-20T17:21:52Z</dcterms:created>
  <dcterms:modified xsi:type="dcterms:W3CDTF">2016-04-26T16:48:36Z</dcterms:modified>
  <cp:category/>
  <cp:version/>
  <cp:contentType/>
  <cp:contentStatus/>
</cp:coreProperties>
</file>